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C:\Users\Lisa\Documents\Scouts\"/>
    </mc:Choice>
  </mc:AlternateContent>
  <xr:revisionPtr revIDLastSave="0" documentId="13_ncr:1_{AEF55C3F-E264-4C58-BF4A-9707AE26EE66}" xr6:coauthVersionLast="47" xr6:coauthVersionMax="47" xr10:uidLastSave="{00000000-0000-0000-0000-000000000000}"/>
  <bookViews>
    <workbookView xWindow="-108" yWindow="-108" windowWidth="23256" windowHeight="12576" firstSheet="2" activeTab="3" xr2:uid="{0A514A5C-3B35-433F-9742-B7C9AD5DFD0A}"/>
  </bookViews>
  <sheets>
    <sheet name="Export Data" sheetId="19" state="hidden" r:id="rId1"/>
    <sheet name="Registration Worksheet" sheetId="2" state="hidden" r:id="rId2"/>
    <sheet name="Registrations" sheetId="13" r:id="rId3"/>
    <sheet name="Rides" sheetId="5" r:id="rId4"/>
    <sheet name="Troopmaster Contacts" sheetId="12" state="hidden" r:id="rId5"/>
    <sheet name="Sheet3" sheetId="17" state="hidden" r:id="rId6"/>
    <sheet name="junk" sheetId="4" state="hidden" r:id="rId7"/>
    <sheet name="Contacts" sheetId="3" state="hidden" r:id="rId8"/>
    <sheet name="Patrols 11-19" sheetId="18" state="hidden" r:id="rId9"/>
    <sheet name="Underage Driver" sheetId="6" state="hidden" r:id="rId10"/>
    <sheet name="Patrols" sheetId="16" state="hidden" r:id="rId11"/>
    <sheet name="Sheet1" sheetId="14" state="hidden" r:id="rId12"/>
    <sheet name="Health" sheetId="7" state="hidden" r:id="rId13"/>
    <sheet name="Sheet2" sheetId="15" state="hidden" r:id="rId14"/>
  </sheets>
  <externalReferences>
    <externalReference r:id="rId15"/>
  </externalReferences>
  <definedNames>
    <definedName name="_xlnm._FilterDatabase" localSheetId="6" hidden="1">junk!$A$84:$N$163</definedName>
    <definedName name="_xlnm._FilterDatabase" localSheetId="2" hidden="1">Registrations!$A$10:$J$104</definedName>
    <definedName name="F101A1..F101">junk!#REF!</definedName>
    <definedName name="_xlnm.Print_Area" localSheetId="7">Contacts!$A$2:$G$144</definedName>
    <definedName name="_xlnm.Print_Area" localSheetId="6">Registrations!$A$1:$J$7</definedName>
    <definedName name="_xlnm.Print_Area" localSheetId="2">Registrations!$A$1:$D$81</definedName>
    <definedName name="_xlnm.Print_Area" localSheetId="3">Rides!$A$1:$G$35</definedName>
    <definedName name="_xlnm.Print_Area" localSheetId="4">#REF!</definedName>
    <definedName name="_xlnm.Print_Titles" localSheetId="6">junk!$82:$82</definedName>
    <definedName name="RawData">#N/A</definedName>
    <definedName name="Registered">#N/A</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5" l="1"/>
  <c r="A10" i="5"/>
  <c r="A9" i="5"/>
  <c r="A26" i="5"/>
  <c r="A12" i="5"/>
  <c r="A32" i="5"/>
  <c r="A19" i="5"/>
  <c r="C3" i="13"/>
  <c r="A29" i="5"/>
  <c r="A30" i="5"/>
  <c r="A16" i="5"/>
  <c r="A14" i="5"/>
  <c r="A33" i="5"/>
  <c r="A18" i="5"/>
  <c r="A17" i="5"/>
  <c r="A31" i="5"/>
  <c r="A15" i="5"/>
  <c r="A28" i="5"/>
  <c r="I124" i="2"/>
  <c r="H124" i="2"/>
  <c r="G124" i="2"/>
  <c r="F124" i="2"/>
  <c r="D124" i="2"/>
  <c r="C124" i="2"/>
  <c r="B124" i="2"/>
  <c r="A124" i="2"/>
  <c r="E124" i="2" s="1"/>
  <c r="I123" i="2"/>
  <c r="F123" i="2" s="1"/>
  <c r="H123" i="2"/>
  <c r="G123" i="2"/>
  <c r="D123" i="2"/>
  <c r="C123" i="2"/>
  <c r="B123" i="2"/>
  <c r="A123" i="2"/>
  <c r="E123" i="2" s="1"/>
  <c r="I122" i="2"/>
  <c r="F122" i="2" s="1"/>
  <c r="H122" i="2"/>
  <c r="G122" i="2"/>
  <c r="D122" i="2"/>
  <c r="C122" i="2"/>
  <c r="B122" i="2"/>
  <c r="A122" i="2"/>
  <c r="E122" i="2" s="1"/>
  <c r="I121" i="2"/>
  <c r="F121" i="2" s="1"/>
  <c r="H121" i="2"/>
  <c r="G121" i="2"/>
  <c r="D121" i="2"/>
  <c r="C121" i="2"/>
  <c r="B121" i="2"/>
  <c r="A121" i="2"/>
  <c r="E121" i="2" s="1"/>
  <c r="I120" i="2"/>
  <c r="H120" i="2"/>
  <c r="G120" i="2"/>
  <c r="F120" i="2"/>
  <c r="D120" i="2"/>
  <c r="C120" i="2"/>
  <c r="B120" i="2"/>
  <c r="A120" i="2"/>
  <c r="E120" i="2" s="1"/>
  <c r="I119" i="2"/>
  <c r="F119" i="2" s="1"/>
  <c r="H119" i="2"/>
  <c r="G119" i="2"/>
  <c r="D119" i="2"/>
  <c r="C119" i="2"/>
  <c r="B119" i="2"/>
  <c r="A119" i="2"/>
  <c r="E119" i="2" s="1"/>
  <c r="I118" i="2"/>
  <c r="F118" i="2" s="1"/>
  <c r="H118" i="2"/>
  <c r="G118" i="2"/>
  <c r="D118" i="2"/>
  <c r="C118" i="2"/>
  <c r="B118" i="2"/>
  <c r="A118" i="2"/>
  <c r="E118" i="2" s="1"/>
  <c r="I117" i="2"/>
  <c r="F117" i="2" s="1"/>
  <c r="H117" i="2"/>
  <c r="G117" i="2"/>
  <c r="D117" i="2"/>
  <c r="C117" i="2"/>
  <c r="B117" i="2"/>
  <c r="A117" i="2"/>
  <c r="I116" i="2"/>
  <c r="H116" i="2"/>
  <c r="G116" i="2"/>
  <c r="F116" i="2"/>
  <c r="D116" i="2"/>
  <c r="C116" i="2"/>
  <c r="B116" i="2"/>
  <c r="A116" i="2"/>
  <c r="E116" i="2" s="1"/>
  <c r="I115" i="2"/>
  <c r="F115" i="2" s="1"/>
  <c r="H115" i="2"/>
  <c r="G115" i="2"/>
  <c r="D115" i="2"/>
  <c r="C115" i="2"/>
  <c r="B115" i="2"/>
  <c r="A115" i="2"/>
  <c r="E115" i="2" s="1"/>
  <c r="I114" i="2"/>
  <c r="F114" i="2" s="1"/>
  <c r="H114" i="2"/>
  <c r="G114" i="2"/>
  <c r="D114" i="2"/>
  <c r="C114" i="2"/>
  <c r="B114" i="2"/>
  <c r="A114" i="2"/>
  <c r="E114" i="2" s="1"/>
  <c r="I113" i="2"/>
  <c r="H113" i="2"/>
  <c r="G113" i="2"/>
  <c r="D113" i="2"/>
  <c r="C113" i="2"/>
  <c r="B113" i="2"/>
  <c r="A113" i="2"/>
  <c r="I112" i="2"/>
  <c r="H112" i="2"/>
  <c r="G112" i="2"/>
  <c r="F112" i="2"/>
  <c r="D112" i="2"/>
  <c r="C112" i="2"/>
  <c r="B112" i="2"/>
  <c r="A112" i="2"/>
  <c r="E112" i="2" s="1"/>
  <c r="I111" i="2"/>
  <c r="F111" i="2" s="1"/>
  <c r="H111" i="2"/>
  <c r="G111" i="2"/>
  <c r="D111" i="2"/>
  <c r="C111" i="2"/>
  <c r="B111" i="2"/>
  <c r="A111" i="2"/>
  <c r="E111" i="2" s="1"/>
  <c r="I110" i="2"/>
  <c r="F110" i="2" s="1"/>
  <c r="H110" i="2"/>
  <c r="G110" i="2"/>
  <c r="D110" i="2"/>
  <c r="C110" i="2"/>
  <c r="B110" i="2"/>
  <c r="A110" i="2"/>
  <c r="E110" i="2" s="1"/>
  <c r="I109" i="2"/>
  <c r="F109" i="2" s="1"/>
  <c r="H109" i="2"/>
  <c r="G109" i="2"/>
  <c r="D109" i="2"/>
  <c r="C109" i="2"/>
  <c r="B109" i="2"/>
  <c r="A109" i="2"/>
  <c r="I108" i="2"/>
  <c r="H108" i="2"/>
  <c r="G108" i="2"/>
  <c r="F108" i="2"/>
  <c r="D108" i="2"/>
  <c r="C108" i="2"/>
  <c r="B108" i="2"/>
  <c r="A108" i="2"/>
  <c r="E108" i="2" s="1"/>
  <c r="I107" i="2"/>
  <c r="F107" i="2" s="1"/>
  <c r="H107" i="2"/>
  <c r="G107" i="2"/>
  <c r="D107" i="2"/>
  <c r="C107" i="2"/>
  <c r="B107" i="2"/>
  <c r="A107" i="2"/>
  <c r="E107" i="2" s="1"/>
  <c r="I106" i="2"/>
  <c r="F106" i="2" s="1"/>
  <c r="H106" i="2"/>
  <c r="G106" i="2"/>
  <c r="D106" i="2"/>
  <c r="C106" i="2"/>
  <c r="B106" i="2"/>
  <c r="A106" i="2"/>
  <c r="E106" i="2" s="1"/>
  <c r="I105" i="2"/>
  <c r="F105" i="2" s="1"/>
  <c r="H105" i="2"/>
  <c r="G105" i="2"/>
  <c r="D105" i="2"/>
  <c r="C105" i="2"/>
  <c r="B105" i="2"/>
  <c r="A105" i="2"/>
  <c r="I104" i="2"/>
  <c r="H104" i="2"/>
  <c r="G104" i="2"/>
  <c r="F104" i="2"/>
  <c r="D104" i="2"/>
  <c r="C104" i="2"/>
  <c r="B104" i="2"/>
  <c r="A104" i="2"/>
  <c r="E104" i="2" s="1"/>
  <c r="I103" i="2"/>
  <c r="F103" i="2" s="1"/>
  <c r="H103" i="2"/>
  <c r="G103" i="2"/>
  <c r="D103" i="2"/>
  <c r="C103" i="2"/>
  <c r="B103" i="2"/>
  <c r="A103" i="2"/>
  <c r="E103" i="2" s="1"/>
  <c r="I102" i="2"/>
  <c r="F102" i="2" s="1"/>
  <c r="H102" i="2"/>
  <c r="G102" i="2"/>
  <c r="D102" i="2"/>
  <c r="C102" i="2"/>
  <c r="B102" i="2"/>
  <c r="A102" i="2"/>
  <c r="E102" i="2" s="1"/>
  <c r="I101" i="2"/>
  <c r="F101" i="2" s="1"/>
  <c r="H101" i="2"/>
  <c r="G101" i="2"/>
  <c r="D101" i="2"/>
  <c r="C101" i="2"/>
  <c r="B101" i="2"/>
  <c r="A101" i="2"/>
  <c r="I100" i="2"/>
  <c r="H100" i="2"/>
  <c r="G100" i="2"/>
  <c r="F100" i="2"/>
  <c r="D100" i="2"/>
  <c r="C100" i="2"/>
  <c r="B100" i="2"/>
  <c r="A100" i="2"/>
  <c r="E100" i="2" s="1"/>
  <c r="I99" i="2"/>
  <c r="F99" i="2" s="1"/>
  <c r="H99" i="2"/>
  <c r="G99" i="2"/>
  <c r="D99" i="2"/>
  <c r="C99" i="2"/>
  <c r="B99" i="2"/>
  <c r="A99" i="2"/>
  <c r="E99" i="2" s="1"/>
  <c r="I98" i="2"/>
  <c r="F98" i="2" s="1"/>
  <c r="H98" i="2"/>
  <c r="G98" i="2"/>
  <c r="D98" i="2"/>
  <c r="C98" i="2"/>
  <c r="B98" i="2"/>
  <c r="A98" i="2"/>
  <c r="E98" i="2" s="1"/>
  <c r="I97" i="2"/>
  <c r="F97" i="2" s="1"/>
  <c r="H97" i="2"/>
  <c r="G97" i="2"/>
  <c r="D97" i="2"/>
  <c r="C97" i="2"/>
  <c r="B97" i="2"/>
  <c r="A97" i="2"/>
  <c r="I96" i="2"/>
  <c r="H96" i="2"/>
  <c r="G96" i="2"/>
  <c r="F96" i="2"/>
  <c r="D96" i="2"/>
  <c r="C96" i="2"/>
  <c r="B96" i="2"/>
  <c r="A96" i="2"/>
  <c r="E96" i="2" s="1"/>
  <c r="I95" i="2"/>
  <c r="F95" i="2" s="1"/>
  <c r="H95" i="2"/>
  <c r="G95" i="2"/>
  <c r="D95" i="2"/>
  <c r="C95" i="2"/>
  <c r="B95" i="2"/>
  <c r="A95" i="2"/>
  <c r="E95" i="2" s="1"/>
  <c r="I94" i="2"/>
  <c r="F94" i="2" s="1"/>
  <c r="H94" i="2"/>
  <c r="G94" i="2"/>
  <c r="D94" i="2"/>
  <c r="C94" i="2"/>
  <c r="B94" i="2"/>
  <c r="A94" i="2"/>
  <c r="E94" i="2" s="1"/>
  <c r="I93" i="2"/>
  <c r="F93" i="2" s="1"/>
  <c r="H93" i="2"/>
  <c r="G93" i="2"/>
  <c r="D93" i="2"/>
  <c r="C93" i="2"/>
  <c r="B93" i="2"/>
  <c r="A93" i="2"/>
  <c r="I92" i="2"/>
  <c r="H92" i="2"/>
  <c r="G92" i="2"/>
  <c r="F92" i="2"/>
  <c r="D92" i="2"/>
  <c r="C92" i="2"/>
  <c r="B92" i="2"/>
  <c r="A92" i="2"/>
  <c r="E92" i="2" s="1"/>
  <c r="I91" i="2"/>
  <c r="F91" i="2" s="1"/>
  <c r="H91" i="2"/>
  <c r="G91" i="2"/>
  <c r="D91" i="2"/>
  <c r="C91" i="2"/>
  <c r="B91" i="2"/>
  <c r="A91" i="2"/>
  <c r="E91" i="2" s="1"/>
  <c r="I90" i="2"/>
  <c r="F90" i="2" s="1"/>
  <c r="H90" i="2"/>
  <c r="G90" i="2"/>
  <c r="D90" i="2"/>
  <c r="C90" i="2"/>
  <c r="B90" i="2"/>
  <c r="A90" i="2"/>
  <c r="E90" i="2" s="1"/>
  <c r="I89" i="2"/>
  <c r="F89" i="2" s="1"/>
  <c r="H89" i="2"/>
  <c r="G89" i="2"/>
  <c r="D89" i="2"/>
  <c r="C89" i="2"/>
  <c r="B89" i="2"/>
  <c r="A89" i="2"/>
  <c r="I88" i="2"/>
  <c r="H88" i="2"/>
  <c r="G88" i="2"/>
  <c r="F88" i="2"/>
  <c r="D88" i="2"/>
  <c r="C88" i="2"/>
  <c r="B88" i="2"/>
  <c r="A88" i="2"/>
  <c r="E88" i="2" s="1"/>
  <c r="I87" i="2"/>
  <c r="F87" i="2" s="1"/>
  <c r="H87" i="2"/>
  <c r="G87" i="2"/>
  <c r="D87" i="2"/>
  <c r="C87" i="2"/>
  <c r="B87" i="2"/>
  <c r="A87" i="2"/>
  <c r="E87" i="2" s="1"/>
  <c r="I86" i="2"/>
  <c r="F86" i="2" s="1"/>
  <c r="H86" i="2"/>
  <c r="G86" i="2"/>
  <c r="D86" i="2"/>
  <c r="C86" i="2"/>
  <c r="B86" i="2"/>
  <c r="A86" i="2"/>
  <c r="E86" i="2" s="1"/>
  <c r="I85" i="2"/>
  <c r="F85" i="2" s="1"/>
  <c r="H85" i="2"/>
  <c r="G85" i="2"/>
  <c r="D85" i="2"/>
  <c r="C85" i="2"/>
  <c r="B85" i="2"/>
  <c r="A85" i="2"/>
  <c r="I84" i="2"/>
  <c r="H84" i="2"/>
  <c r="G84" i="2"/>
  <c r="F84" i="2"/>
  <c r="D84" i="2"/>
  <c r="C84" i="2"/>
  <c r="B84" i="2"/>
  <c r="A84" i="2"/>
  <c r="E84" i="2" s="1"/>
  <c r="I83" i="2"/>
  <c r="F83" i="2" s="1"/>
  <c r="H83" i="2"/>
  <c r="G83" i="2"/>
  <c r="D83" i="2"/>
  <c r="C83" i="2"/>
  <c r="B83" i="2"/>
  <c r="A83" i="2"/>
  <c r="E83" i="2" s="1"/>
  <c r="I82" i="2"/>
  <c r="F82" i="2" s="1"/>
  <c r="H82" i="2"/>
  <c r="G82" i="2"/>
  <c r="D82" i="2"/>
  <c r="C82" i="2"/>
  <c r="B82" i="2"/>
  <c r="A82" i="2"/>
  <c r="E82" i="2" s="1"/>
  <c r="I81" i="2"/>
  <c r="F81" i="2" s="1"/>
  <c r="H81" i="2"/>
  <c r="G81" i="2"/>
  <c r="D81" i="2"/>
  <c r="C81" i="2"/>
  <c r="B81" i="2"/>
  <c r="A81" i="2"/>
  <c r="I80" i="2"/>
  <c r="H80" i="2"/>
  <c r="G80" i="2"/>
  <c r="F80" i="2"/>
  <c r="D80" i="2"/>
  <c r="C80" i="2"/>
  <c r="B80" i="2"/>
  <c r="A80" i="2"/>
  <c r="E80" i="2" s="1"/>
  <c r="I79" i="2"/>
  <c r="F79" i="2" s="1"/>
  <c r="H79" i="2"/>
  <c r="G79" i="2"/>
  <c r="D79" i="2"/>
  <c r="C79" i="2"/>
  <c r="B79" i="2"/>
  <c r="A79" i="2"/>
  <c r="E79" i="2" s="1"/>
  <c r="I78" i="2"/>
  <c r="F78" i="2" s="1"/>
  <c r="H78" i="2"/>
  <c r="G78" i="2"/>
  <c r="D78" i="2"/>
  <c r="C78" i="2"/>
  <c r="B78" i="2"/>
  <c r="A78" i="2"/>
  <c r="E78" i="2" s="1"/>
  <c r="I77" i="2"/>
  <c r="F77" i="2" s="1"/>
  <c r="H77" i="2"/>
  <c r="G77" i="2"/>
  <c r="D77" i="2"/>
  <c r="C77" i="2"/>
  <c r="B77" i="2"/>
  <c r="A77" i="2"/>
  <c r="I76" i="2"/>
  <c r="H76" i="2"/>
  <c r="G76" i="2"/>
  <c r="F76" i="2"/>
  <c r="D76" i="2"/>
  <c r="C76" i="2"/>
  <c r="B76" i="2"/>
  <c r="A76" i="2"/>
  <c r="E76" i="2" s="1"/>
  <c r="I75" i="2"/>
  <c r="F75" i="2" s="1"/>
  <c r="H75" i="2"/>
  <c r="G75" i="2"/>
  <c r="D75" i="2"/>
  <c r="C75" i="2"/>
  <c r="B75" i="2"/>
  <c r="A75" i="2"/>
  <c r="E75" i="2" s="1"/>
  <c r="I74" i="2"/>
  <c r="F74" i="2" s="1"/>
  <c r="H74" i="2"/>
  <c r="G74" i="2"/>
  <c r="D74" i="2"/>
  <c r="C74" i="2"/>
  <c r="B74" i="2"/>
  <c r="A74" i="2"/>
  <c r="E74" i="2" s="1"/>
  <c r="I73" i="2"/>
  <c r="F73" i="2" s="1"/>
  <c r="H73" i="2"/>
  <c r="G73" i="2"/>
  <c r="D73" i="2"/>
  <c r="C73" i="2"/>
  <c r="B73" i="2"/>
  <c r="A73" i="2"/>
  <c r="I72" i="2"/>
  <c r="H72" i="2"/>
  <c r="G72" i="2"/>
  <c r="F72" i="2"/>
  <c r="D72" i="2"/>
  <c r="C72" i="2"/>
  <c r="B72" i="2"/>
  <c r="A72" i="2"/>
  <c r="E72" i="2" s="1"/>
  <c r="I71" i="2"/>
  <c r="F71" i="2" s="1"/>
  <c r="H71" i="2"/>
  <c r="G71" i="2"/>
  <c r="D71" i="2"/>
  <c r="C71" i="2"/>
  <c r="B71" i="2"/>
  <c r="A71" i="2"/>
  <c r="E71" i="2" s="1"/>
  <c r="I70" i="2"/>
  <c r="F70" i="2" s="1"/>
  <c r="H70" i="2"/>
  <c r="G70" i="2"/>
  <c r="D70" i="2"/>
  <c r="C70" i="2"/>
  <c r="B70" i="2"/>
  <c r="A70" i="2"/>
  <c r="E70" i="2" s="1"/>
  <c r="I69" i="2"/>
  <c r="F69" i="2" s="1"/>
  <c r="H69" i="2"/>
  <c r="G69" i="2"/>
  <c r="D69" i="2"/>
  <c r="C69" i="2"/>
  <c r="B69" i="2"/>
  <c r="A69" i="2"/>
  <c r="I68" i="2"/>
  <c r="H68" i="2"/>
  <c r="G68" i="2"/>
  <c r="F68" i="2"/>
  <c r="D68" i="2"/>
  <c r="C68" i="2"/>
  <c r="B68" i="2"/>
  <c r="A68" i="2"/>
  <c r="E68" i="2" s="1"/>
  <c r="I67" i="2"/>
  <c r="F67" i="2" s="1"/>
  <c r="H67" i="2"/>
  <c r="G67" i="2"/>
  <c r="D67" i="2"/>
  <c r="C67" i="2"/>
  <c r="B67" i="2"/>
  <c r="A67" i="2"/>
  <c r="I66" i="2"/>
  <c r="F66" i="2" s="1"/>
  <c r="H66" i="2"/>
  <c r="G66" i="2"/>
  <c r="D66" i="2"/>
  <c r="C66" i="2"/>
  <c r="B66" i="2"/>
  <c r="A66" i="2"/>
  <c r="I65" i="2"/>
  <c r="H65" i="2"/>
  <c r="G65" i="2"/>
  <c r="D65" i="2"/>
  <c r="C65" i="2"/>
  <c r="B65" i="2"/>
  <c r="A65" i="2"/>
  <c r="I64" i="2"/>
  <c r="H64" i="2"/>
  <c r="G64" i="2"/>
  <c r="D64" i="2"/>
  <c r="C64" i="2"/>
  <c r="B64" i="2"/>
  <c r="A64" i="2"/>
  <c r="E64" i="2" s="1"/>
  <c r="I63" i="2"/>
  <c r="H63" i="2"/>
  <c r="G63" i="2"/>
  <c r="D63" i="2"/>
  <c r="C63" i="2"/>
  <c r="B63" i="2"/>
  <c r="A63" i="2"/>
  <c r="E63" i="2" s="1"/>
  <c r="I62" i="2"/>
  <c r="H62" i="2"/>
  <c r="G62" i="2"/>
  <c r="D62" i="2"/>
  <c r="C62" i="2"/>
  <c r="B62" i="2"/>
  <c r="A62" i="2"/>
  <c r="E62" i="2" s="1"/>
  <c r="I61" i="2"/>
  <c r="H61" i="2"/>
  <c r="G61" i="2"/>
  <c r="D61" i="2"/>
  <c r="C61" i="2"/>
  <c r="B61" i="2"/>
  <c r="A61" i="2"/>
  <c r="I60" i="2"/>
  <c r="H60" i="2"/>
  <c r="G60" i="2"/>
  <c r="D60" i="2"/>
  <c r="C60" i="2"/>
  <c r="B60" i="2"/>
  <c r="A60" i="2"/>
  <c r="E60" i="2" s="1"/>
  <c r="I59" i="2"/>
  <c r="H59" i="2"/>
  <c r="G59" i="2"/>
  <c r="D59" i="2"/>
  <c r="C59" i="2"/>
  <c r="B59" i="2"/>
  <c r="A59" i="2"/>
  <c r="E59" i="2" s="1"/>
  <c r="I58" i="2"/>
  <c r="H58" i="2"/>
  <c r="G58" i="2"/>
  <c r="D58" i="2"/>
  <c r="C58" i="2"/>
  <c r="B58" i="2"/>
  <c r="A58" i="2"/>
  <c r="E58" i="2" s="1"/>
  <c r="I57" i="2"/>
  <c r="F57" i="2" s="1"/>
  <c r="H57" i="2"/>
  <c r="G57" i="2"/>
  <c r="D57" i="2"/>
  <c r="C57" i="2"/>
  <c r="B57" i="2"/>
  <c r="A57" i="2"/>
  <c r="I56" i="2"/>
  <c r="F56" i="2" s="1"/>
  <c r="H56" i="2"/>
  <c r="G56" i="2"/>
  <c r="D56" i="2"/>
  <c r="C56" i="2"/>
  <c r="B56" i="2"/>
  <c r="A56" i="2"/>
  <c r="I55" i="2"/>
  <c r="F55" i="2" s="1"/>
  <c r="H55" i="2"/>
  <c r="G55" i="2"/>
  <c r="D55" i="2"/>
  <c r="C55" i="2"/>
  <c r="B55" i="2"/>
  <c r="A55" i="2"/>
  <c r="E55" i="2" s="1"/>
  <c r="I54" i="2"/>
  <c r="F54" i="2" s="1"/>
  <c r="H54" i="2"/>
  <c r="G54" i="2"/>
  <c r="D54" i="2"/>
  <c r="C54" i="2"/>
  <c r="B54" i="2"/>
  <c r="A54" i="2"/>
  <c r="E54" i="2" s="1"/>
  <c r="I53" i="2"/>
  <c r="F53" i="2" s="1"/>
  <c r="H53" i="2"/>
  <c r="G53" i="2"/>
  <c r="D53" i="2"/>
  <c r="C53" i="2"/>
  <c r="B53" i="2"/>
  <c r="A53" i="2"/>
  <c r="I52" i="2"/>
  <c r="H52" i="2"/>
  <c r="G52" i="2"/>
  <c r="F52" i="2"/>
  <c r="D52" i="2"/>
  <c r="C52" i="2"/>
  <c r="B52" i="2"/>
  <c r="A52" i="2"/>
  <c r="E52" i="2" s="1"/>
  <c r="I51" i="2"/>
  <c r="F51" i="2" s="1"/>
  <c r="H51" i="2"/>
  <c r="G51" i="2"/>
  <c r="D51" i="2"/>
  <c r="C51" i="2"/>
  <c r="B51" i="2"/>
  <c r="A51" i="2"/>
  <c r="E51" i="2" s="1"/>
  <c r="I50" i="2"/>
  <c r="F50" i="2" s="1"/>
  <c r="H50" i="2"/>
  <c r="G50" i="2"/>
  <c r="D50" i="2"/>
  <c r="C50" i="2"/>
  <c r="B50" i="2"/>
  <c r="A50" i="2"/>
  <c r="E50" i="2" s="1"/>
  <c r="I49" i="2"/>
  <c r="F49" i="2" s="1"/>
  <c r="H49" i="2"/>
  <c r="G49" i="2"/>
  <c r="D49" i="2"/>
  <c r="C49" i="2"/>
  <c r="B49" i="2"/>
  <c r="A49" i="2"/>
  <c r="I48" i="2"/>
  <c r="H48" i="2"/>
  <c r="G48" i="2"/>
  <c r="F48" i="2"/>
  <c r="E48" i="2"/>
  <c r="D48" i="2"/>
  <c r="C48" i="2"/>
  <c r="B48" i="2"/>
  <c r="A48" i="2"/>
  <c r="I47" i="2"/>
  <c r="F47" i="2" s="1"/>
  <c r="H47" i="2"/>
  <c r="G47" i="2"/>
  <c r="D47" i="2"/>
  <c r="C47" i="2"/>
  <c r="B47" i="2"/>
  <c r="A47" i="2"/>
  <c r="E47" i="2" s="1"/>
  <c r="I46" i="2"/>
  <c r="F46" i="2" s="1"/>
  <c r="H46" i="2"/>
  <c r="G46" i="2"/>
  <c r="E46" i="2"/>
  <c r="D46" i="2"/>
  <c r="C46" i="2"/>
  <c r="B46" i="2"/>
  <c r="A46" i="2"/>
  <c r="I45" i="2"/>
  <c r="F45" i="2" s="1"/>
  <c r="H45" i="2"/>
  <c r="G45" i="2"/>
  <c r="D45" i="2"/>
  <c r="C45" i="2"/>
  <c r="B45" i="2"/>
  <c r="A45" i="2"/>
  <c r="I44" i="2"/>
  <c r="H44" i="2"/>
  <c r="G44" i="2"/>
  <c r="F44" i="2"/>
  <c r="D44" i="2"/>
  <c r="C44" i="2"/>
  <c r="B44" i="2"/>
  <c r="A44" i="2"/>
  <c r="E44" i="2" s="1"/>
  <c r="I43" i="2"/>
  <c r="F43" i="2" s="1"/>
  <c r="H43" i="2"/>
  <c r="G43" i="2"/>
  <c r="D43" i="2"/>
  <c r="C43" i="2"/>
  <c r="B43" i="2"/>
  <c r="A43" i="2"/>
  <c r="E43" i="2" s="1"/>
  <c r="I42" i="2"/>
  <c r="F42" i="2" s="1"/>
  <c r="H42" i="2"/>
  <c r="G42" i="2"/>
  <c r="D42" i="2"/>
  <c r="C42" i="2"/>
  <c r="B42" i="2"/>
  <c r="A42" i="2"/>
  <c r="E42" i="2" s="1"/>
  <c r="I41" i="2"/>
  <c r="F41" i="2" s="1"/>
  <c r="H41" i="2"/>
  <c r="G41" i="2"/>
  <c r="D41" i="2"/>
  <c r="C41" i="2"/>
  <c r="B41" i="2"/>
  <c r="A41" i="2"/>
  <c r="I40" i="2"/>
  <c r="H40" i="2"/>
  <c r="G40" i="2"/>
  <c r="F40" i="2"/>
  <c r="D40" i="2"/>
  <c r="C40" i="2"/>
  <c r="B40" i="2"/>
  <c r="A40" i="2"/>
  <c r="E40" i="2" s="1"/>
  <c r="I39" i="2"/>
  <c r="F39" i="2" s="1"/>
  <c r="H39" i="2"/>
  <c r="G39" i="2"/>
  <c r="E39" i="2"/>
  <c r="D39" i="2"/>
  <c r="C39" i="2"/>
  <c r="B39" i="2"/>
  <c r="A39" i="2"/>
  <c r="I38" i="2"/>
  <c r="F38" i="2" s="1"/>
  <c r="H38" i="2"/>
  <c r="G38" i="2"/>
  <c r="D38" i="2"/>
  <c r="C38" i="2"/>
  <c r="B38" i="2"/>
  <c r="A38" i="2"/>
  <c r="E38" i="2" s="1"/>
  <c r="I37" i="2"/>
  <c r="F37" i="2" s="1"/>
  <c r="H37" i="2"/>
  <c r="G37" i="2"/>
  <c r="D37" i="2"/>
  <c r="C37" i="2"/>
  <c r="B37" i="2"/>
  <c r="A37" i="2"/>
  <c r="I36" i="2"/>
  <c r="H36" i="2"/>
  <c r="G36" i="2"/>
  <c r="F36" i="2"/>
  <c r="D36" i="2"/>
  <c r="C36" i="2"/>
  <c r="B36" i="2"/>
  <c r="A36" i="2"/>
  <c r="E36" i="2" s="1"/>
  <c r="I35" i="2"/>
  <c r="F35" i="2" s="1"/>
  <c r="H35" i="2"/>
  <c r="G35" i="2"/>
  <c r="E35" i="2"/>
  <c r="D35" i="2"/>
  <c r="C35" i="2"/>
  <c r="B35" i="2"/>
  <c r="A35" i="2"/>
  <c r="I34" i="2"/>
  <c r="F34" i="2" s="1"/>
  <c r="H34" i="2"/>
  <c r="G34" i="2"/>
  <c r="D34" i="2"/>
  <c r="C34" i="2"/>
  <c r="B34" i="2"/>
  <c r="A34" i="2"/>
  <c r="E34" i="2" s="1"/>
  <c r="I33" i="2"/>
  <c r="F33" i="2" s="1"/>
  <c r="H33" i="2"/>
  <c r="G33" i="2"/>
  <c r="D33" i="2"/>
  <c r="C33" i="2"/>
  <c r="B33" i="2"/>
  <c r="A33" i="2"/>
  <c r="I32" i="2"/>
  <c r="H32" i="2"/>
  <c r="G32" i="2"/>
  <c r="F32" i="2"/>
  <c r="E32" i="2"/>
  <c r="D32" i="2"/>
  <c r="C32" i="2"/>
  <c r="B32" i="2"/>
  <c r="A32" i="2"/>
  <c r="I31" i="2"/>
  <c r="F31" i="2" s="1"/>
  <c r="H31" i="2"/>
  <c r="G31" i="2"/>
  <c r="D31" i="2"/>
  <c r="C31" i="2"/>
  <c r="B31" i="2"/>
  <c r="A31" i="2"/>
  <c r="E31" i="2" s="1"/>
  <c r="I30" i="2"/>
  <c r="F30" i="2" s="1"/>
  <c r="H30" i="2"/>
  <c r="G30" i="2"/>
  <c r="D30" i="2"/>
  <c r="C30" i="2"/>
  <c r="B30" i="2"/>
  <c r="A30" i="2"/>
  <c r="E30" i="2" s="1"/>
  <c r="I29" i="2"/>
  <c r="H29" i="2"/>
  <c r="G29" i="2"/>
  <c r="D29" i="2"/>
  <c r="C29" i="2"/>
  <c r="B29" i="2"/>
  <c r="A29" i="2"/>
  <c r="E29" i="2" s="1"/>
  <c r="I28" i="2"/>
  <c r="H28" i="2"/>
  <c r="G28" i="2"/>
  <c r="F28" i="2"/>
  <c r="D28" i="2"/>
  <c r="C28" i="2"/>
  <c r="B28" i="2"/>
  <c r="A28" i="2"/>
  <c r="E28" i="2" s="1"/>
  <c r="I27" i="2"/>
  <c r="F27" i="2" s="1"/>
  <c r="H27" i="2"/>
  <c r="G27" i="2"/>
  <c r="D27" i="2"/>
  <c r="C27" i="2"/>
  <c r="B27" i="2"/>
  <c r="A27" i="2"/>
  <c r="E27" i="2" s="1"/>
  <c r="I26" i="2"/>
  <c r="F26" i="2" s="1"/>
  <c r="H26" i="2"/>
  <c r="G26" i="2"/>
  <c r="D26" i="2"/>
  <c r="C26" i="2"/>
  <c r="B26" i="2"/>
  <c r="A26" i="2"/>
  <c r="E26" i="2" s="1"/>
  <c r="I25" i="2"/>
  <c r="F25" i="2" s="1"/>
  <c r="H25" i="2"/>
  <c r="G25" i="2"/>
  <c r="D25" i="2"/>
  <c r="C25" i="2"/>
  <c r="B25" i="2"/>
  <c r="A25" i="2"/>
  <c r="I24" i="2"/>
  <c r="H24" i="2"/>
  <c r="G24" i="2"/>
  <c r="F24" i="2"/>
  <c r="D24" i="2"/>
  <c r="C24" i="2"/>
  <c r="B24" i="2"/>
  <c r="A24" i="2"/>
  <c r="E24" i="2" s="1"/>
  <c r="I23" i="2"/>
  <c r="F23" i="2" s="1"/>
  <c r="H23" i="2"/>
  <c r="G23" i="2"/>
  <c r="D23" i="2"/>
  <c r="C23" i="2"/>
  <c r="B23" i="2"/>
  <c r="A23" i="2"/>
  <c r="E23" i="2" s="1"/>
  <c r="I22" i="2"/>
  <c r="F22" i="2" s="1"/>
  <c r="H22" i="2"/>
  <c r="G22" i="2"/>
  <c r="E22" i="2"/>
  <c r="D22" i="2"/>
  <c r="C22" i="2"/>
  <c r="B22" i="2"/>
  <c r="A22" i="2"/>
  <c r="I21" i="2"/>
  <c r="F21" i="2" s="1"/>
  <c r="H21" i="2"/>
  <c r="G21" i="2"/>
  <c r="D21" i="2"/>
  <c r="C21" i="2"/>
  <c r="B21" i="2"/>
  <c r="A21" i="2"/>
  <c r="I20" i="2"/>
  <c r="H20" i="2"/>
  <c r="G20" i="2"/>
  <c r="F20" i="2"/>
  <c r="E20" i="2"/>
  <c r="D20" i="2"/>
  <c r="C20" i="2"/>
  <c r="B20" i="2"/>
  <c r="A20" i="2"/>
  <c r="I19" i="2"/>
  <c r="H19" i="2"/>
  <c r="G19" i="2"/>
  <c r="F19" i="2"/>
  <c r="D19" i="2"/>
  <c r="C19" i="2"/>
  <c r="B19" i="2"/>
  <c r="A19" i="2"/>
  <c r="E19" i="2" s="1"/>
  <c r="I18" i="2"/>
  <c r="F18" i="2" s="1"/>
  <c r="H18" i="2"/>
  <c r="G18" i="2"/>
  <c r="E18" i="2"/>
  <c r="D18" i="2"/>
  <c r="C18" i="2"/>
  <c r="B18" i="2"/>
  <c r="A18" i="2"/>
  <c r="I17" i="2"/>
  <c r="F17" i="2" s="1"/>
  <c r="H17" i="2"/>
  <c r="G17" i="2"/>
  <c r="D17" i="2"/>
  <c r="C17" i="2"/>
  <c r="B17" i="2"/>
  <c r="A17" i="2"/>
  <c r="I16" i="2"/>
  <c r="H16" i="2"/>
  <c r="G16" i="2"/>
  <c r="F16" i="2"/>
  <c r="D16" i="2"/>
  <c r="C16" i="2"/>
  <c r="B16" i="2"/>
  <c r="A16" i="2"/>
  <c r="E16" i="2" s="1"/>
  <c r="I15" i="2"/>
  <c r="H15" i="2"/>
  <c r="G15" i="2"/>
  <c r="F15" i="2"/>
  <c r="D15" i="2"/>
  <c r="C15" i="2"/>
  <c r="B15" i="2"/>
  <c r="A15" i="2"/>
  <c r="E15" i="2" s="1"/>
  <c r="I14" i="2"/>
  <c r="F14" i="2" s="1"/>
  <c r="H14" i="2"/>
  <c r="G14" i="2"/>
  <c r="D14" i="2"/>
  <c r="C14" i="2"/>
  <c r="B14" i="2"/>
  <c r="A14" i="2"/>
  <c r="E14" i="2" s="1"/>
  <c r="I13" i="2"/>
  <c r="F13" i="2" s="1"/>
  <c r="H13" i="2"/>
  <c r="G13" i="2"/>
  <c r="D13" i="2"/>
  <c r="C13" i="2"/>
  <c r="B13" i="2"/>
  <c r="A13" i="2"/>
  <c r="I12" i="2"/>
  <c r="H12" i="2"/>
  <c r="G12" i="2"/>
  <c r="F12" i="2"/>
  <c r="D12" i="2"/>
  <c r="C12" i="2"/>
  <c r="B12" i="2"/>
  <c r="A12" i="2"/>
  <c r="E12" i="2" s="1"/>
  <c r="I11" i="2"/>
  <c r="H11" i="2"/>
  <c r="G11" i="2"/>
  <c r="F11" i="2"/>
  <c r="E11" i="2"/>
  <c r="D11" i="2"/>
  <c r="C11" i="2"/>
  <c r="B11" i="2"/>
  <c r="A11" i="2"/>
  <c r="I10" i="2"/>
  <c r="F10" i="2" s="1"/>
  <c r="H10" i="2"/>
  <c r="G10" i="2"/>
  <c r="D10" i="2"/>
  <c r="C10" i="2"/>
  <c r="B10" i="2"/>
  <c r="A10" i="2"/>
  <c r="E10" i="2" s="1"/>
  <c r="I9" i="2"/>
  <c r="F9" i="2" s="1"/>
  <c r="H9" i="2"/>
  <c r="G9" i="2"/>
  <c r="D9" i="2"/>
  <c r="C9" i="2"/>
  <c r="B9" i="2"/>
  <c r="A9" i="2"/>
  <c r="I8" i="2"/>
  <c r="H8" i="2"/>
  <c r="G8" i="2"/>
  <c r="F8" i="2"/>
  <c r="D8" i="2"/>
  <c r="C8" i="2"/>
  <c r="B8" i="2"/>
  <c r="A8" i="2"/>
  <c r="E8" i="2" s="1"/>
  <c r="I7" i="2"/>
  <c r="H7" i="2"/>
  <c r="G7" i="2"/>
  <c r="F7" i="2"/>
  <c r="D7" i="2"/>
  <c r="C7" i="2"/>
  <c r="B7" i="2"/>
  <c r="A7" i="2"/>
  <c r="E7" i="2" s="1"/>
  <c r="I6" i="2"/>
  <c r="F6" i="2" s="1"/>
  <c r="H6" i="2"/>
  <c r="G6" i="2"/>
  <c r="E6" i="2"/>
  <c r="D6" i="2"/>
  <c r="C6" i="2"/>
  <c r="B6" i="2"/>
  <c r="A6" i="2"/>
  <c r="I5" i="2"/>
  <c r="F5" i="2" s="1"/>
  <c r="H5" i="2"/>
  <c r="G5" i="2"/>
  <c r="D5" i="2"/>
  <c r="C5" i="2"/>
  <c r="B5" i="2"/>
  <c r="A5" i="2"/>
  <c r="I4" i="2"/>
  <c r="H4" i="2"/>
  <c r="G4" i="2"/>
  <c r="F4" i="2"/>
  <c r="E4" i="2"/>
  <c r="D4" i="2"/>
  <c r="C4" i="2"/>
  <c r="B4" i="2"/>
  <c r="A4" i="2"/>
  <c r="I3" i="2"/>
  <c r="H3" i="2"/>
  <c r="G3" i="2"/>
  <c r="F3" i="2"/>
  <c r="E3" i="2"/>
  <c r="D3" i="2"/>
  <c r="C3" i="2"/>
  <c r="B3" i="2"/>
  <c r="A3" i="2"/>
  <c r="A21" i="5"/>
  <c r="J130" i="2"/>
  <c r="I130" i="2"/>
  <c r="H130" i="2"/>
  <c r="G130" i="2"/>
  <c r="D130" i="2"/>
  <c r="C130" i="2"/>
  <c r="B130" i="2"/>
  <c r="A130" i="2"/>
  <c r="F130" i="2" s="1"/>
  <c r="J129" i="2"/>
  <c r="I129" i="2"/>
  <c r="F129" i="2" s="1"/>
  <c r="H129" i="2"/>
  <c r="G129" i="2"/>
  <c r="D129" i="2"/>
  <c r="C129" i="2"/>
  <c r="B129" i="2"/>
  <c r="A129" i="2"/>
  <c r="E129" i="2" s="1"/>
  <c r="J128" i="2"/>
  <c r="I128" i="2"/>
  <c r="F128" i="2" s="1"/>
  <c r="H128" i="2"/>
  <c r="G128" i="2"/>
  <c r="D128" i="2"/>
  <c r="C128" i="2"/>
  <c r="B128" i="2"/>
  <c r="A128" i="2"/>
  <c r="E128" i="2" s="1"/>
  <c r="J127" i="2"/>
  <c r="I127" i="2"/>
  <c r="H127" i="2"/>
  <c r="G127" i="2"/>
  <c r="F127" i="2"/>
  <c r="D127" i="2"/>
  <c r="C127" i="2"/>
  <c r="B127" i="2"/>
  <c r="A127" i="2"/>
  <c r="E127" i="2" s="1"/>
  <c r="J126" i="2"/>
  <c r="I126" i="2"/>
  <c r="F126" i="2" s="1"/>
  <c r="H126" i="2"/>
  <c r="G126" i="2"/>
  <c r="D126" i="2"/>
  <c r="C126" i="2"/>
  <c r="B126" i="2"/>
  <c r="A126" i="2"/>
  <c r="E126" i="2" s="1"/>
  <c r="J125" i="2"/>
  <c r="I125" i="2"/>
  <c r="H125" i="2"/>
  <c r="G125" i="2"/>
  <c r="F125" i="2"/>
  <c r="D125" i="2"/>
  <c r="C125" i="2"/>
  <c r="B125" i="2"/>
  <c r="A125" i="2"/>
  <c r="E125" i="2" s="1"/>
  <c r="A13" i="5"/>
  <c r="A35" i="5"/>
  <c r="A27" i="5"/>
  <c r="A25" i="5"/>
  <c r="A24" i="5"/>
  <c r="A23" i="5"/>
  <c r="F64" i="2" l="1"/>
  <c r="F65" i="2"/>
  <c r="F63" i="2"/>
  <c r="E66" i="2"/>
  <c r="E67" i="2"/>
  <c r="F62" i="2"/>
  <c r="F61" i="2"/>
  <c r="E56" i="2"/>
  <c r="F59" i="2"/>
  <c r="F58" i="2"/>
  <c r="F60" i="2"/>
  <c r="E53" i="2"/>
  <c r="E77" i="2"/>
  <c r="E85" i="2"/>
  <c r="E101" i="2"/>
  <c r="E109" i="2"/>
  <c r="E117" i="2"/>
  <c r="E17" i="2"/>
  <c r="E25" i="2"/>
  <c r="E37" i="2"/>
  <c r="F113" i="2"/>
  <c r="E41" i="2"/>
  <c r="E61" i="2"/>
  <c r="E69" i="2"/>
  <c r="E93" i="2"/>
  <c r="E5" i="2"/>
  <c r="E9" i="2"/>
  <c r="E13" i="2"/>
  <c r="E21" i="2"/>
  <c r="F29" i="2"/>
  <c r="E33" i="2"/>
  <c r="E45" i="2"/>
  <c r="E49" i="2"/>
  <c r="E57" i="2"/>
  <c r="E65" i="2"/>
  <c r="E73" i="2"/>
  <c r="E81" i="2"/>
  <c r="E89" i="2"/>
  <c r="E97" i="2"/>
  <c r="E105" i="2"/>
  <c r="E113" i="2"/>
  <c r="E130" i="2"/>
  <c r="C4" i="13" l="1"/>
  <c r="A8" i="5"/>
  <c r="A3" i="5"/>
  <c r="A2" i="5"/>
  <c r="I7" i="5"/>
  <c r="D2" i="13" l="1"/>
  <c r="A2" i="2"/>
  <c r="B2" i="2"/>
  <c r="C2" i="2"/>
  <c r="D2" i="2"/>
  <c r="G2" i="2"/>
  <c r="H2" i="2"/>
  <c r="I2" i="2"/>
  <c r="F2" i="2" l="1"/>
  <c r="E2" i="2"/>
  <c r="H86" i="12"/>
  <c r="G86" i="12"/>
  <c r="F86" i="12"/>
  <c r="E86" i="12"/>
  <c r="D86" i="12"/>
  <c r="C86" i="12"/>
  <c r="B86" i="12"/>
  <c r="A86" i="12"/>
  <c r="H85" i="12"/>
  <c r="G85" i="12"/>
  <c r="F85" i="12"/>
  <c r="E85" i="12"/>
  <c r="D85" i="12"/>
  <c r="C85" i="12"/>
  <c r="B85" i="12"/>
  <c r="A85" i="12"/>
  <c r="H84" i="12"/>
  <c r="G84" i="12"/>
  <c r="F84" i="12"/>
  <c r="E84" i="12"/>
  <c r="D84" i="12"/>
  <c r="C84" i="12"/>
  <c r="B84" i="12"/>
  <c r="A84" i="12"/>
  <c r="H83" i="12"/>
  <c r="G83" i="12"/>
  <c r="F83" i="12"/>
  <c r="E83" i="12"/>
  <c r="D83" i="12"/>
  <c r="C83" i="12"/>
  <c r="B83" i="12"/>
  <c r="A83" i="12"/>
  <c r="H82" i="12"/>
  <c r="G82" i="12"/>
  <c r="F82" i="12"/>
  <c r="E82" i="12"/>
  <c r="D82" i="12"/>
  <c r="C82" i="12"/>
  <c r="B82" i="12"/>
  <c r="A82" i="12"/>
  <c r="H81" i="12"/>
  <c r="G81" i="12"/>
  <c r="F81" i="12"/>
  <c r="E81" i="12"/>
  <c r="D81" i="12"/>
  <c r="C81" i="12"/>
  <c r="B81" i="12"/>
  <c r="A81" i="12"/>
  <c r="H80" i="12"/>
  <c r="G80" i="12"/>
  <c r="F80" i="12"/>
  <c r="E80" i="12"/>
  <c r="D80" i="12"/>
  <c r="C80" i="12"/>
  <c r="B80" i="12"/>
  <c r="A80" i="12"/>
  <c r="H79" i="12"/>
  <c r="G79" i="12"/>
  <c r="F79" i="12"/>
  <c r="E79" i="12"/>
  <c r="D79" i="12"/>
  <c r="C79" i="12"/>
  <c r="B79" i="12"/>
  <c r="A79" i="12"/>
  <c r="H78" i="12"/>
  <c r="G78" i="12"/>
  <c r="F78" i="12"/>
  <c r="E78" i="12"/>
  <c r="D78" i="12"/>
  <c r="C78" i="12"/>
  <c r="B78" i="12"/>
  <c r="A78" i="12"/>
  <c r="H77" i="12"/>
  <c r="G77" i="12"/>
  <c r="F77" i="12"/>
  <c r="E77" i="12"/>
  <c r="D77" i="12"/>
  <c r="C77" i="12"/>
  <c r="B77" i="12"/>
  <c r="A77" i="12"/>
  <c r="H76" i="12"/>
  <c r="G76" i="12"/>
  <c r="F76" i="12"/>
  <c r="E76" i="12"/>
  <c r="D76" i="12"/>
  <c r="C76" i="12"/>
  <c r="B76" i="12"/>
  <c r="A76" i="12"/>
  <c r="H75" i="12"/>
  <c r="G75" i="12"/>
  <c r="F75" i="12"/>
  <c r="E75" i="12"/>
  <c r="D75" i="12"/>
  <c r="C75" i="12"/>
  <c r="B75" i="12"/>
  <c r="A75" i="12"/>
  <c r="H74" i="12"/>
  <c r="G74" i="12"/>
  <c r="F74" i="12"/>
  <c r="E74" i="12"/>
  <c r="D74" i="12"/>
  <c r="C74" i="12"/>
  <c r="B74" i="12"/>
  <c r="A74" i="12"/>
  <c r="H73" i="12"/>
  <c r="G73" i="12"/>
  <c r="F73" i="12"/>
  <c r="E73" i="12"/>
  <c r="D73" i="12"/>
  <c r="C73" i="12"/>
  <c r="B73" i="12"/>
  <c r="A73" i="12"/>
  <c r="H72" i="12"/>
  <c r="G72" i="12"/>
  <c r="F72" i="12"/>
  <c r="E72" i="12"/>
  <c r="D72" i="12"/>
  <c r="C72" i="12"/>
  <c r="B72" i="12"/>
  <c r="A72" i="12"/>
  <c r="H71" i="12"/>
  <c r="G71" i="12"/>
  <c r="F71" i="12"/>
  <c r="E71" i="12"/>
  <c r="D71" i="12"/>
  <c r="C71" i="12"/>
  <c r="B71" i="12"/>
  <c r="A71" i="12"/>
  <c r="H70" i="12"/>
  <c r="G70" i="12"/>
  <c r="F70" i="12"/>
  <c r="E70" i="12"/>
  <c r="D70" i="12"/>
  <c r="C70" i="12"/>
  <c r="B70" i="12"/>
  <c r="A70" i="12"/>
  <c r="H69" i="12"/>
  <c r="G69" i="12"/>
  <c r="F69" i="12"/>
  <c r="E69" i="12"/>
  <c r="D69" i="12"/>
  <c r="C69" i="12"/>
  <c r="B69" i="12"/>
  <c r="A69" i="12"/>
  <c r="H68" i="12"/>
  <c r="G68" i="12"/>
  <c r="F68" i="12"/>
  <c r="E68" i="12"/>
  <c r="D68" i="12"/>
  <c r="C68" i="12"/>
  <c r="B68" i="12"/>
  <c r="A68" i="12"/>
  <c r="H67" i="12"/>
  <c r="G67" i="12"/>
  <c r="F67" i="12"/>
  <c r="E67" i="12"/>
  <c r="D67" i="12"/>
  <c r="C67" i="12"/>
  <c r="B67" i="12"/>
  <c r="A67" i="12"/>
  <c r="H66" i="12"/>
  <c r="G66" i="12"/>
  <c r="F66" i="12"/>
  <c r="E66" i="12"/>
  <c r="D66" i="12"/>
  <c r="C66" i="12"/>
  <c r="B66" i="12"/>
  <c r="A66" i="12"/>
  <c r="H65" i="12"/>
  <c r="G65" i="12"/>
  <c r="F65" i="12"/>
  <c r="E65" i="12"/>
  <c r="D65" i="12"/>
  <c r="C65" i="12"/>
  <c r="B65" i="12"/>
  <c r="A65" i="12"/>
  <c r="H64" i="12"/>
  <c r="G64" i="12"/>
  <c r="F64" i="12"/>
  <c r="E64" i="12"/>
  <c r="D64" i="12"/>
  <c r="C64" i="12"/>
  <c r="B64" i="12"/>
  <c r="A64" i="12"/>
  <c r="H63" i="12"/>
  <c r="G63" i="12"/>
  <c r="F63" i="12"/>
  <c r="E63" i="12"/>
  <c r="D63" i="12"/>
  <c r="C63" i="12"/>
  <c r="B63" i="12"/>
  <c r="A63" i="12"/>
  <c r="H62" i="12"/>
  <c r="G62" i="12"/>
  <c r="F62" i="12"/>
  <c r="E62" i="12"/>
  <c r="D62" i="12"/>
  <c r="C62" i="12"/>
  <c r="B62" i="12"/>
  <c r="A62" i="12"/>
  <c r="H61" i="12"/>
  <c r="G61" i="12"/>
  <c r="F61" i="12"/>
  <c r="E61" i="12"/>
  <c r="D61" i="12"/>
  <c r="C61" i="12"/>
  <c r="B61" i="12"/>
  <c r="A61" i="12"/>
  <c r="H60" i="12"/>
  <c r="G60" i="12"/>
  <c r="F60" i="12"/>
  <c r="E60" i="12"/>
  <c r="D60" i="12"/>
  <c r="C60" i="12"/>
  <c r="B60" i="12"/>
  <c r="A60" i="12"/>
  <c r="H59" i="12"/>
  <c r="G59" i="12"/>
  <c r="F59" i="12"/>
  <c r="E59" i="12"/>
  <c r="D59" i="12"/>
  <c r="C59" i="12"/>
  <c r="B59" i="12"/>
  <c r="A59" i="12"/>
  <c r="H58" i="12"/>
  <c r="G58" i="12"/>
  <c r="F58" i="12"/>
  <c r="E58" i="12"/>
  <c r="D58" i="12"/>
  <c r="C58" i="12"/>
  <c r="B58" i="12"/>
  <c r="A58" i="12"/>
  <c r="H57" i="12"/>
  <c r="G57" i="12"/>
  <c r="F57" i="12"/>
  <c r="E57" i="12"/>
  <c r="D57" i="12"/>
  <c r="C57" i="12"/>
  <c r="B57" i="12"/>
  <c r="A57" i="12"/>
  <c r="H56" i="12"/>
  <c r="G56" i="12"/>
  <c r="F56" i="12"/>
  <c r="E56" i="12"/>
  <c r="D56" i="12"/>
  <c r="C56" i="12"/>
  <c r="B56" i="12"/>
  <c r="A56" i="12"/>
  <c r="H55" i="12"/>
  <c r="G55" i="12"/>
  <c r="F55" i="12"/>
  <c r="E55" i="12"/>
  <c r="D55" i="12"/>
  <c r="C55" i="12"/>
  <c r="B55" i="12"/>
  <c r="A55" i="12"/>
  <c r="H54" i="12"/>
  <c r="G54" i="12"/>
  <c r="F54" i="12"/>
  <c r="E54" i="12"/>
  <c r="D54" i="12"/>
  <c r="C54" i="12"/>
  <c r="B54" i="12"/>
  <c r="A54" i="12"/>
  <c r="H53" i="12"/>
  <c r="G53" i="12"/>
  <c r="F53" i="12"/>
  <c r="E53" i="12"/>
  <c r="D53" i="12"/>
  <c r="C53" i="12"/>
  <c r="B53" i="12"/>
  <c r="A53" i="12"/>
  <c r="H52" i="12"/>
  <c r="G52" i="12"/>
  <c r="F52" i="12"/>
  <c r="E52" i="12"/>
  <c r="D52" i="12"/>
  <c r="C52" i="12"/>
  <c r="B52" i="12"/>
  <c r="A52" i="12"/>
  <c r="H51" i="12"/>
  <c r="G51" i="12"/>
  <c r="F51" i="12"/>
  <c r="E51" i="12"/>
  <c r="D51" i="12"/>
  <c r="C51" i="12"/>
  <c r="B51" i="12"/>
  <c r="A51" i="12"/>
  <c r="H50" i="12"/>
  <c r="G50" i="12"/>
  <c r="F50" i="12"/>
  <c r="E50" i="12"/>
  <c r="D50" i="12"/>
  <c r="C50" i="12"/>
  <c r="B50" i="12"/>
  <c r="A50" i="12"/>
  <c r="H49" i="12"/>
  <c r="G49" i="12"/>
  <c r="F49" i="12"/>
  <c r="E49" i="12"/>
  <c r="D49" i="12"/>
  <c r="C49" i="12"/>
  <c r="B49" i="12"/>
  <c r="A49" i="12"/>
  <c r="H48" i="12"/>
  <c r="G48" i="12"/>
  <c r="F48" i="12"/>
  <c r="E48" i="12"/>
  <c r="D48" i="12"/>
  <c r="C48" i="12"/>
  <c r="B48" i="12"/>
  <c r="A48" i="12"/>
  <c r="H47" i="12"/>
  <c r="G47" i="12"/>
  <c r="F47" i="12"/>
  <c r="E47" i="12"/>
  <c r="D47" i="12"/>
  <c r="C47" i="12"/>
  <c r="B47" i="12"/>
  <c r="A47" i="12"/>
  <c r="H46" i="12"/>
  <c r="G46" i="12"/>
  <c r="F46" i="12"/>
  <c r="E46" i="12"/>
  <c r="D46" i="12"/>
  <c r="C46" i="12"/>
  <c r="B46" i="12"/>
  <c r="A46" i="12"/>
  <c r="H45" i="12"/>
  <c r="G45" i="12"/>
  <c r="F45" i="12"/>
  <c r="E45" i="12"/>
  <c r="D45" i="12"/>
  <c r="C45" i="12"/>
  <c r="B45" i="12"/>
  <c r="A45" i="12"/>
  <c r="H44" i="12"/>
  <c r="G44" i="12"/>
  <c r="F44" i="12"/>
  <c r="E44" i="12"/>
  <c r="D44" i="12"/>
  <c r="C44" i="12"/>
  <c r="B44" i="12"/>
  <c r="A44" i="12"/>
  <c r="H43" i="12"/>
  <c r="G43" i="12"/>
  <c r="F43" i="12"/>
  <c r="E43" i="12"/>
  <c r="D43" i="12"/>
  <c r="C43" i="12"/>
  <c r="B43" i="12"/>
  <c r="A43" i="12"/>
  <c r="H42" i="12"/>
  <c r="G42" i="12"/>
  <c r="F42" i="12"/>
  <c r="E42" i="12"/>
  <c r="D42" i="12"/>
  <c r="C42" i="12"/>
  <c r="B42" i="12"/>
  <c r="A42" i="12"/>
  <c r="H41" i="12"/>
  <c r="G41" i="12"/>
  <c r="F41" i="12"/>
  <c r="E41" i="12"/>
  <c r="D41" i="12"/>
  <c r="C41" i="12"/>
  <c r="B41" i="12"/>
  <c r="A41" i="12"/>
  <c r="H40" i="12"/>
  <c r="G40" i="12"/>
  <c r="F40" i="12"/>
  <c r="E40" i="12"/>
  <c r="D40" i="12"/>
  <c r="C40" i="12"/>
  <c r="B40" i="12"/>
  <c r="A40" i="12"/>
  <c r="H39" i="12"/>
  <c r="G39" i="12"/>
  <c r="F39" i="12"/>
  <c r="E39" i="12"/>
  <c r="D39" i="12"/>
  <c r="C39" i="12"/>
  <c r="B39" i="12"/>
  <c r="A39" i="12"/>
  <c r="H38" i="12"/>
  <c r="G38" i="12"/>
  <c r="F38" i="12"/>
  <c r="E38" i="12"/>
  <c r="D38" i="12"/>
  <c r="C38" i="12"/>
  <c r="B38" i="12"/>
  <c r="A38" i="12"/>
  <c r="H37" i="12"/>
  <c r="G37" i="12"/>
  <c r="F37" i="12"/>
  <c r="E37" i="12"/>
  <c r="D37" i="12"/>
  <c r="C37" i="12"/>
  <c r="B37" i="12"/>
  <c r="A37" i="12"/>
  <c r="H36" i="12"/>
  <c r="G36" i="12"/>
  <c r="F36" i="12"/>
  <c r="E36" i="12"/>
  <c r="D36" i="12"/>
  <c r="C36" i="12"/>
  <c r="B36" i="12"/>
  <c r="A36" i="12"/>
  <c r="H35" i="12"/>
  <c r="G35" i="12"/>
  <c r="F35" i="12"/>
  <c r="E35" i="12"/>
  <c r="D35" i="12"/>
  <c r="C35" i="12"/>
  <c r="B35" i="12"/>
  <c r="A35" i="12"/>
  <c r="H34" i="12"/>
  <c r="G34" i="12"/>
  <c r="F34" i="12"/>
  <c r="E34" i="12"/>
  <c r="D34" i="12"/>
  <c r="C34" i="12"/>
  <c r="B34" i="12"/>
  <c r="A34" i="12"/>
  <c r="H33" i="12"/>
  <c r="G33" i="12"/>
  <c r="F33" i="12"/>
  <c r="E33" i="12"/>
  <c r="D33" i="12"/>
  <c r="C33" i="12"/>
  <c r="B33" i="12"/>
  <c r="A33" i="12"/>
  <c r="H32" i="12"/>
  <c r="G32" i="12"/>
  <c r="F32" i="12"/>
  <c r="E32" i="12"/>
  <c r="D32" i="12"/>
  <c r="C32" i="12"/>
  <c r="B32" i="12"/>
  <c r="A32" i="12"/>
  <c r="H31" i="12"/>
  <c r="G31" i="12"/>
  <c r="F31" i="12"/>
  <c r="E31" i="12"/>
  <c r="D31" i="12"/>
  <c r="C31" i="12"/>
  <c r="B31" i="12"/>
  <c r="A31" i="12"/>
  <c r="H30" i="12"/>
  <c r="G30" i="12"/>
  <c r="F30" i="12"/>
  <c r="E30" i="12"/>
  <c r="D30" i="12"/>
  <c r="C30" i="12"/>
  <c r="B30" i="12"/>
  <c r="A30" i="12"/>
  <c r="H29" i="12"/>
  <c r="G29" i="12"/>
  <c r="F29" i="12"/>
  <c r="E29" i="12"/>
  <c r="D29" i="12"/>
  <c r="C29" i="12"/>
  <c r="B29" i="12"/>
  <c r="A29" i="12"/>
  <c r="H28" i="12"/>
  <c r="G28" i="12"/>
  <c r="F28" i="12"/>
  <c r="E28" i="12"/>
  <c r="D28" i="12"/>
  <c r="C28" i="12"/>
  <c r="B28" i="12"/>
  <c r="A28" i="12"/>
  <c r="H27" i="12"/>
  <c r="G27" i="12"/>
  <c r="F27" i="12"/>
  <c r="E27" i="12"/>
  <c r="D27" i="12"/>
  <c r="C27" i="12"/>
  <c r="B27" i="12"/>
  <c r="A27" i="12"/>
  <c r="H26" i="12"/>
  <c r="G26" i="12"/>
  <c r="F26" i="12"/>
  <c r="E26" i="12"/>
  <c r="D26" i="12"/>
  <c r="C26" i="12"/>
  <c r="B26" i="12"/>
  <c r="A26" i="12"/>
  <c r="H25" i="12"/>
  <c r="G25" i="12"/>
  <c r="F25" i="12"/>
  <c r="E25" i="12"/>
  <c r="D25" i="12"/>
  <c r="C25" i="12"/>
  <c r="B25" i="12"/>
  <c r="A25" i="12"/>
  <c r="H24" i="12"/>
  <c r="G24" i="12"/>
  <c r="F24" i="12"/>
  <c r="E24" i="12"/>
  <c r="D24" i="12"/>
  <c r="C24" i="12"/>
  <c r="B24" i="12"/>
  <c r="A24" i="12"/>
  <c r="H23" i="12"/>
  <c r="G23" i="12"/>
  <c r="F23" i="12"/>
  <c r="E23" i="12"/>
  <c r="D23" i="12"/>
  <c r="C23" i="12"/>
  <c r="B23" i="12"/>
  <c r="A23" i="12"/>
  <c r="H22" i="12"/>
  <c r="G22" i="12"/>
  <c r="F22" i="12"/>
  <c r="E22" i="12"/>
  <c r="D22" i="12"/>
  <c r="C22" i="12"/>
  <c r="B22" i="12"/>
  <c r="A22" i="12"/>
  <c r="H21" i="12"/>
  <c r="G21" i="12"/>
  <c r="F21" i="12"/>
  <c r="E21" i="12"/>
  <c r="D21" i="12"/>
  <c r="C21" i="12"/>
  <c r="B21" i="12"/>
  <c r="A21" i="12"/>
  <c r="H20" i="12"/>
  <c r="G20" i="12"/>
  <c r="F20" i="12"/>
  <c r="E20" i="12"/>
  <c r="D20" i="12"/>
  <c r="C20" i="12"/>
  <c r="B20" i="12"/>
  <c r="A20" i="12"/>
  <c r="H19" i="12"/>
  <c r="G19" i="12"/>
  <c r="F19" i="12"/>
  <c r="E19" i="12"/>
  <c r="D19" i="12"/>
  <c r="C19" i="12"/>
  <c r="B19" i="12"/>
  <c r="A19" i="12"/>
  <c r="H18" i="12"/>
  <c r="G18" i="12"/>
  <c r="F18" i="12"/>
  <c r="E18" i="12"/>
  <c r="D18" i="12"/>
  <c r="C18" i="12"/>
  <c r="B18" i="12"/>
  <c r="A18" i="12"/>
  <c r="H17" i="12"/>
  <c r="G17" i="12"/>
  <c r="F17" i="12"/>
  <c r="E17" i="12"/>
  <c r="D17" i="12"/>
  <c r="C17" i="12"/>
  <c r="B17" i="12"/>
  <c r="A17" i="12"/>
  <c r="H16" i="12"/>
  <c r="G16" i="12"/>
  <c r="F16" i="12"/>
  <c r="E16" i="12"/>
  <c r="D16" i="12"/>
  <c r="C16" i="12"/>
  <c r="B16" i="12"/>
  <c r="A16" i="12"/>
  <c r="H15" i="12"/>
  <c r="G15" i="12"/>
  <c r="F15" i="12"/>
  <c r="E15" i="12"/>
  <c r="D15" i="12"/>
  <c r="C15" i="12"/>
  <c r="B15" i="12"/>
  <c r="A15" i="12"/>
  <c r="H14" i="12"/>
  <c r="G14" i="12"/>
  <c r="F14" i="12"/>
  <c r="E14" i="12"/>
  <c r="D14" i="12"/>
  <c r="C14" i="12"/>
  <c r="B14" i="12"/>
  <c r="A14" i="12"/>
  <c r="H13" i="12"/>
  <c r="G13" i="12"/>
  <c r="F13" i="12"/>
  <c r="E13" i="12"/>
  <c r="D13" i="12"/>
  <c r="C13" i="12"/>
  <c r="B13" i="12"/>
  <c r="A13" i="12"/>
  <c r="H12" i="12"/>
  <c r="G12" i="12"/>
  <c r="F12" i="12"/>
  <c r="E12" i="12"/>
  <c r="D12" i="12"/>
  <c r="C12" i="12"/>
  <c r="B12" i="12"/>
  <c r="A12" i="12"/>
  <c r="H11" i="12"/>
  <c r="G11" i="12"/>
  <c r="F11" i="12"/>
  <c r="E11" i="12"/>
  <c r="D11" i="12"/>
  <c r="C11" i="12"/>
  <c r="B11" i="12"/>
  <c r="A11" i="12"/>
  <c r="H10" i="12"/>
  <c r="G10" i="12"/>
  <c r="F10" i="12"/>
  <c r="E10" i="12"/>
  <c r="D10" i="12"/>
  <c r="C10" i="12"/>
  <c r="B10" i="12"/>
  <c r="A10" i="12"/>
  <c r="H9" i="12"/>
  <c r="G9" i="12"/>
  <c r="F9" i="12"/>
  <c r="E9" i="12"/>
  <c r="D9" i="12"/>
  <c r="C9" i="12"/>
  <c r="B9" i="12"/>
  <c r="A9" i="12"/>
  <c r="H8" i="12"/>
  <c r="G8" i="12"/>
  <c r="F8" i="12"/>
  <c r="E8" i="12"/>
  <c r="D8" i="12"/>
  <c r="C8" i="12"/>
  <c r="B8" i="12"/>
  <c r="A8" i="12"/>
  <c r="H7" i="12"/>
  <c r="G7" i="12"/>
  <c r="F7" i="12"/>
  <c r="E7" i="12"/>
  <c r="D7" i="12"/>
  <c r="C7" i="12"/>
  <c r="B7" i="12"/>
  <c r="A7" i="12"/>
  <c r="H6" i="12"/>
  <c r="G6" i="12"/>
  <c r="F6" i="12"/>
  <c r="E6" i="12"/>
  <c r="D6" i="12"/>
  <c r="C6" i="12"/>
  <c r="B6" i="12"/>
  <c r="A6" i="12"/>
  <c r="H5" i="12"/>
  <c r="G5" i="12"/>
  <c r="F5" i="12"/>
  <c r="E5" i="12"/>
  <c r="D5" i="12"/>
  <c r="C5" i="12"/>
  <c r="B5" i="12"/>
  <c r="A5" i="12"/>
  <c r="H4" i="12"/>
  <c r="G4" i="12"/>
  <c r="F4" i="12"/>
  <c r="E4" i="12"/>
  <c r="D4" i="12"/>
  <c r="C4" i="12"/>
  <c r="B4" i="12"/>
  <c r="A4" i="12"/>
  <c r="H3" i="12"/>
  <c r="G3" i="12"/>
  <c r="F3" i="12"/>
  <c r="E3" i="12"/>
  <c r="D3" i="12"/>
  <c r="C3" i="12"/>
  <c r="B3" i="12"/>
  <c r="A3" i="12"/>
  <c r="H2" i="12"/>
  <c r="G2" i="12"/>
  <c r="F2" i="12"/>
  <c r="E2" i="12"/>
  <c r="D2" i="12"/>
  <c r="C2" i="12"/>
  <c r="B2" i="12"/>
  <c r="A2" i="12"/>
  <c r="C5" i="13" l="1"/>
  <c r="G1" i="5" l="1"/>
  <c r="D90" i="18" l="1"/>
  <c r="D89" i="18"/>
  <c r="D88" i="18"/>
  <c r="D87" i="18"/>
  <c r="D86" i="18"/>
  <c r="D85" i="18"/>
  <c r="D84" i="18"/>
  <c r="D83" i="18"/>
  <c r="D82" i="18"/>
  <c r="D81" i="18"/>
  <c r="D80" i="18"/>
  <c r="D79" i="18"/>
  <c r="D78" i="18"/>
  <c r="D77" i="18"/>
  <c r="D76" i="18"/>
  <c r="D75" i="18"/>
  <c r="D74" i="18"/>
  <c r="D73" i="18"/>
  <c r="D72" i="18"/>
  <c r="D71" i="18"/>
  <c r="D70" i="18"/>
  <c r="D69" i="18"/>
  <c r="D68" i="18"/>
  <c r="D67" i="18"/>
  <c r="D66" i="18"/>
  <c r="D65" i="18"/>
  <c r="D64" i="18"/>
  <c r="D63" i="18"/>
  <c r="D62" i="18"/>
  <c r="D61" i="18"/>
  <c r="D60" i="18"/>
  <c r="D59" i="18"/>
  <c r="D58" i="18"/>
  <c r="D57" i="18"/>
  <c r="D56" i="18"/>
  <c r="D55" i="18"/>
  <c r="D54" i="18"/>
  <c r="D53" i="18"/>
  <c r="D52" i="18"/>
  <c r="D51" i="18"/>
  <c r="D50" i="18"/>
  <c r="D49" i="18"/>
  <c r="D48" i="18"/>
  <c r="D47" i="18"/>
  <c r="D46" i="18"/>
  <c r="D45" i="18"/>
  <c r="D44" i="18"/>
  <c r="D43" i="18"/>
  <c r="D42" i="18"/>
  <c r="D41" i="18"/>
  <c r="D40" i="18"/>
  <c r="D39" i="18"/>
  <c r="D38" i="18"/>
  <c r="D37" i="18"/>
  <c r="D36" i="18"/>
  <c r="D35" i="18"/>
  <c r="D34" i="18"/>
  <c r="D33" i="18"/>
  <c r="D32" i="18"/>
  <c r="D31" i="18"/>
  <c r="D30" i="18"/>
  <c r="D29" i="18"/>
  <c r="D28" i="18"/>
  <c r="D27" i="18"/>
  <c r="D26" i="18"/>
  <c r="D25" i="18"/>
  <c r="D24" i="18"/>
  <c r="D23" i="18"/>
  <c r="D22" i="18"/>
  <c r="D21" i="18"/>
  <c r="D20" i="18"/>
  <c r="D19" i="18"/>
  <c r="D18" i="18"/>
  <c r="D17" i="18"/>
  <c r="D16" i="18"/>
  <c r="D15" i="18"/>
  <c r="D14" i="18"/>
  <c r="D13" i="18"/>
  <c r="D12" i="18"/>
  <c r="D11" i="18"/>
  <c r="D10" i="18"/>
  <c r="D9" i="18"/>
  <c r="D8" i="18"/>
  <c r="D7" i="18"/>
  <c r="D6" i="18"/>
  <c r="D5" i="18"/>
  <c r="D4" i="18"/>
  <c r="D2" i="18"/>
  <c r="D3" i="18"/>
  <c r="E8" i="17" l="1"/>
  <c r="E13" i="17"/>
  <c r="E7" i="17"/>
  <c r="E15" i="17"/>
  <c r="E49" i="17"/>
  <c r="E48" i="17"/>
  <c r="E55" i="17"/>
  <c r="E54" i="17"/>
  <c r="E32" i="17"/>
  <c r="E6" i="17"/>
  <c r="E12" i="17"/>
  <c r="E37" i="17"/>
  <c r="E11" i="17"/>
  <c r="E53" i="17"/>
  <c r="E21" i="17"/>
  <c r="E20" i="17"/>
  <c r="E36" i="17"/>
  <c r="E10" i="17"/>
  <c r="E31" i="17"/>
  <c r="E52" i="17"/>
  <c r="E5" i="17"/>
  <c r="E9" i="17"/>
  <c r="E30" i="17"/>
  <c r="E4" i="17"/>
  <c r="E29" i="17"/>
  <c r="E47" i="17"/>
  <c r="E19" i="17"/>
  <c r="E44" i="17"/>
  <c r="E28" i="17"/>
  <c r="E14" i="17"/>
  <c r="E43" i="17"/>
  <c r="E42" i="17"/>
  <c r="E3" i="17"/>
  <c r="E41" i="17"/>
  <c r="E18" i="17"/>
  <c r="E2" i="17"/>
  <c r="E27" i="17"/>
  <c r="E1" i="17"/>
  <c r="E46" i="17"/>
  <c r="E34" i="17"/>
  <c r="E25" i="17"/>
  <c r="E33" i="17"/>
  <c r="E51" i="17"/>
  <c r="E23" i="17"/>
  <c r="E22" i="17"/>
  <c r="E40" i="17"/>
  <c r="E39" i="17"/>
  <c r="E17" i="17"/>
  <c r="J112" i="4" l="1"/>
  <c r="J148" i="4"/>
  <c r="J162" i="4"/>
  <c r="J161" i="4"/>
  <c r="J160" i="4"/>
  <c r="J159" i="4"/>
  <c r="J158" i="4"/>
  <c r="J157" i="4"/>
  <c r="J156" i="4"/>
  <c r="J155" i="4"/>
  <c r="J154" i="4"/>
  <c r="J153" i="4"/>
  <c r="J152" i="4"/>
  <c r="J151" i="4"/>
  <c r="J150" i="4"/>
  <c r="J149"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E163" i="4"/>
  <c r="I2" i="7"/>
  <c r="I3" i="7"/>
  <c r="I4" i="7"/>
  <c r="I5" i="7"/>
  <c r="I6" i="7"/>
  <c r="I7" i="7"/>
  <c r="I8" i="7"/>
  <c r="I9" i="7"/>
  <c r="I10" i="7"/>
  <c r="I11" i="7"/>
  <c r="I12" i="7"/>
  <c r="I13" i="7"/>
  <c r="I14" i="7"/>
  <c r="I15" i="7"/>
  <c r="I16" i="7"/>
  <c r="I17" i="7"/>
  <c r="I18" i="7"/>
  <c r="I19" i="7"/>
  <c r="I20" i="7"/>
  <c r="I21" i="7"/>
  <c r="I22" i="7"/>
  <c r="I23" i="7"/>
  <c r="I24" i="7"/>
  <c r="I25" i="7"/>
  <c r="I26" i="7"/>
  <c r="I27" i="7"/>
  <c r="I28" i="7"/>
  <c r="I30" i="7"/>
  <c r="I31" i="7"/>
  <c r="I32" i="7"/>
  <c r="I33" i="7"/>
  <c r="I34" i="7"/>
  <c r="I36" i="7"/>
  <c r="I37" i="7"/>
  <c r="I38" i="7"/>
  <c r="I39" i="7"/>
  <c r="I40" i="7"/>
  <c r="I41" i="7"/>
  <c r="I42" i="7"/>
  <c r="I44" i="7"/>
  <c r="I45" i="7"/>
  <c r="I46" i="7"/>
  <c r="I47" i="7"/>
  <c r="I48" i="7"/>
  <c r="I49" i="7"/>
  <c r="I50" i="7"/>
  <c r="I51" i="7"/>
  <c r="I53" i="7"/>
  <c r="I54"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Ledger" description="Connection to the 'Ledger' query in the workbook." type="5" refreshedVersion="6" background="1" saveData="1">
    <dbPr connection="Provider=Microsoft.Mashup.OleDb.1;Data Source=$Workbook$;Location=Ledger;Extended Properties=&quot;&quot;" command="SELECT * FROM [Ledger]"/>
  </connection>
</connections>
</file>

<file path=xl/sharedStrings.xml><?xml version="1.0" encoding="utf-8"?>
<sst xmlns="http://schemas.openxmlformats.org/spreadsheetml/2006/main" count="5239" uniqueCount="2044">
  <si>
    <t>Type</t>
  </si>
  <si>
    <t>Email</t>
  </si>
  <si>
    <t>MI</t>
  </si>
  <si>
    <t>Name</t>
  </si>
  <si>
    <t>Notes</t>
  </si>
  <si>
    <t>Ride to Camp</t>
  </si>
  <si>
    <t>Ride Home</t>
  </si>
  <si>
    <t>Patrol</t>
  </si>
  <si>
    <t>Code</t>
  </si>
  <si>
    <t>Phone</t>
  </si>
  <si>
    <t>Kyles, Kevin</t>
  </si>
  <si>
    <t>Richards, Chadwick</t>
  </si>
  <si>
    <t>Hanrahan, James</t>
  </si>
  <si>
    <t>Miryala, Varun</t>
  </si>
  <si>
    <t>DRIVER</t>
  </si>
  <si>
    <t>RIDER 1</t>
  </si>
  <si>
    <t>RIDER 2</t>
  </si>
  <si>
    <t>RIDER 3</t>
  </si>
  <si>
    <t>RIDER 4</t>
  </si>
  <si>
    <t>RIDER 5</t>
  </si>
  <si>
    <t>NOTES</t>
  </si>
  <si>
    <t>Pennington, Ryan</t>
  </si>
  <si>
    <t>LaVake, Bryan</t>
  </si>
  <si>
    <t>Turkmani, Asa</t>
  </si>
  <si>
    <t>Ajluni, Romi</t>
  </si>
  <si>
    <t>Howell, Griffin</t>
  </si>
  <si>
    <t>Millinoff, Alex</t>
  </si>
  <si>
    <t>Ajluni, Faris</t>
  </si>
  <si>
    <t>Turkmani, Emma</t>
  </si>
  <si>
    <t>Siminovski, Daniel</t>
  </si>
  <si>
    <t>Schmidt, John</t>
  </si>
  <si>
    <t>Peters, Andrew</t>
  </si>
  <si>
    <t>Peters, Bradford</t>
  </si>
  <si>
    <t>Peters, Jacob</t>
  </si>
  <si>
    <t>Peters, Donald</t>
  </si>
  <si>
    <t>Scout</t>
  </si>
  <si>
    <t>Expires</t>
  </si>
  <si>
    <t>May Ride With</t>
  </si>
  <si>
    <t>Any Scout</t>
  </si>
  <si>
    <t>Any Adult Leader</t>
  </si>
  <si>
    <t>Tommy Dye</t>
  </si>
  <si>
    <t>Alex Hill</t>
  </si>
  <si>
    <t>Sellers, Brandon</t>
  </si>
  <si>
    <t>Frederick, Steven</t>
  </si>
  <si>
    <t>Hansen, Kyle</t>
  </si>
  <si>
    <t>Knie, Gilbert</t>
  </si>
  <si>
    <t>Jacobs, Adam</t>
  </si>
  <si>
    <t>Radford, Tom, Jr</t>
  </si>
  <si>
    <t>Brown, Jim</t>
  </si>
  <si>
    <t>Larsen, Becky</t>
  </si>
  <si>
    <t>Josh Fernquist</t>
  </si>
  <si>
    <t>Zach Remick</t>
  </si>
  <si>
    <t>Hodge, Rachael</t>
  </si>
  <si>
    <t>Ziegelman, Evan</t>
  </si>
  <si>
    <t>X</t>
  </si>
  <si>
    <t>Hodge, Andrew</t>
  </si>
  <si>
    <t xml:space="preserve">Millinoff, Alex </t>
  </si>
  <si>
    <t xml:space="preserve">Hill, Nick </t>
  </si>
  <si>
    <t xml:space="preserve">Hill, Zach </t>
  </si>
  <si>
    <t>EXPIRED</t>
  </si>
  <si>
    <t>Carter, Kevin</t>
  </si>
  <si>
    <t>Larsen, Josh</t>
  </si>
  <si>
    <t>Andrew, Miles</t>
  </si>
  <si>
    <t>Remick, Zach</t>
  </si>
  <si>
    <t>Treger, Jordan</t>
  </si>
  <si>
    <t>Hansen, Spencer</t>
  </si>
  <si>
    <t>Ethan Hoffman</t>
  </si>
  <si>
    <t>Miryala, Tarun</t>
  </si>
  <si>
    <t>Gagnon, Mitchell</t>
  </si>
  <si>
    <t>Jiang, Alexander</t>
  </si>
  <si>
    <t>Efrusy, Jake</t>
  </si>
  <si>
    <t>Baker, Sean</t>
  </si>
  <si>
    <t>Bloomfield, Michael</t>
  </si>
  <si>
    <t>Gray, Colin</t>
  </si>
  <si>
    <t>Romine, David</t>
  </si>
  <si>
    <t>Rehbine, Ashland</t>
  </si>
  <si>
    <t>Klehm, Adam</t>
  </si>
  <si>
    <t>Progar, Anthony</t>
  </si>
  <si>
    <t>Fank Silvagi</t>
  </si>
  <si>
    <t>Silvagi, Matt</t>
  </si>
  <si>
    <t>Wauldron, Noah</t>
  </si>
  <si>
    <t>Schultz, Andrew</t>
  </si>
  <si>
    <t>Schultz, Matthew</t>
  </si>
  <si>
    <t>Sibley, Gavin</t>
  </si>
  <si>
    <t>Kaisner, Luke</t>
  </si>
  <si>
    <t>Kaisner, Ava</t>
  </si>
  <si>
    <t>Nieshoff, Charlie</t>
  </si>
  <si>
    <t>Stewart, Ian</t>
  </si>
  <si>
    <t>Gonzalez, Carlos</t>
  </si>
  <si>
    <t>Morton, Conner</t>
  </si>
  <si>
    <t>Baker, Justin</t>
  </si>
  <si>
    <t>Simms, Benjamin</t>
  </si>
  <si>
    <t>Farmington Hills</t>
  </si>
  <si>
    <t>Michael</t>
  </si>
  <si>
    <t>Witsil, Daniel</t>
  </si>
  <si>
    <t>Bilson, Brandon</t>
  </si>
  <si>
    <t>Sturm, Cole</t>
  </si>
  <si>
    <t>Reynolds, Mike</t>
  </si>
  <si>
    <t>Dye, Tommy</t>
  </si>
  <si>
    <t>LeMense, Ryan</t>
  </si>
  <si>
    <t>Simanovski, Daniel</t>
  </si>
  <si>
    <t>Gootee, Jacob</t>
  </si>
  <si>
    <t>Swarthout, Matthew</t>
  </si>
  <si>
    <t>Peterson, Joshua</t>
  </si>
  <si>
    <t>Pongtankul, Nate</t>
  </si>
  <si>
    <t>Podvoll, Marty</t>
  </si>
  <si>
    <t>Leon, Kevin</t>
  </si>
  <si>
    <t>Leon, Andrew</t>
  </si>
  <si>
    <t>Levitt, Adam</t>
  </si>
  <si>
    <t>Silvagi, Frank</t>
  </si>
  <si>
    <t>McLemore, Cameron</t>
  </si>
  <si>
    <t>Hooker, Nathan</t>
  </si>
  <si>
    <t>Micha, Markus</t>
  </si>
  <si>
    <t>Speck, Niko</t>
  </si>
  <si>
    <t>Visser, Jared</t>
  </si>
  <si>
    <t>Webster, Brandon</t>
  </si>
  <si>
    <t>Tryon, William</t>
  </si>
  <si>
    <t>Schmidt, Carl</t>
  </si>
  <si>
    <t>Schmidt, Elizabeth</t>
  </si>
  <si>
    <t>Yandora, Grayson</t>
  </si>
  <si>
    <t>Grinsell, Sean</t>
  </si>
  <si>
    <t>Partridge, Merrick</t>
  </si>
  <si>
    <t>Rice, Brian</t>
  </si>
  <si>
    <t>Malisow, Nathan</t>
  </si>
  <si>
    <t>Coughlin, Phillip</t>
  </si>
  <si>
    <t>Alexander, George</t>
  </si>
  <si>
    <t>Age</t>
  </si>
  <si>
    <t>Part A Health Hx</t>
  </si>
  <si>
    <t>Part B</t>
  </si>
  <si>
    <t>Part C</t>
  </si>
  <si>
    <t>Over-the-Counter Meds</t>
  </si>
  <si>
    <t>Comments</t>
  </si>
  <si>
    <t>Albanese, Adam</t>
  </si>
  <si>
    <t>Allergies: Amoxicillin</t>
  </si>
  <si>
    <t>Baker, Braden</t>
  </si>
  <si>
    <t>Gluten &amp; Dairy Intolerant--Meds:  Norditropin (growth hormone)</t>
  </si>
  <si>
    <t>Migraines, Gluten Intolerant--Meds: Rizatriptan benzoate, Ibuprofin, Doxycycline Monohydrate</t>
  </si>
  <si>
    <t>Anaphylactic Reaction: tree nuts, Gluten Intolerant Meds: epipen/Benedryl</t>
  </si>
  <si>
    <t>Barojos, Colby</t>
  </si>
  <si>
    <t>3/7/17 SIG</t>
  </si>
  <si>
    <t>I</t>
  </si>
  <si>
    <t>Barth, Elana</t>
  </si>
  <si>
    <t>Barth, Jacob</t>
  </si>
  <si>
    <t>Beems, James</t>
  </si>
  <si>
    <t>Part C not done but have sports physical from Illinois</t>
  </si>
  <si>
    <t>Bell, Adam</t>
  </si>
  <si>
    <t>Bogert, Nathaniel</t>
  </si>
  <si>
    <t>Brockert-Kress, Kannon</t>
  </si>
  <si>
    <t>adderal qd Allergies:  Sulfa meds NO IMMUNIZATIONS</t>
  </si>
  <si>
    <t>Buatti, Roman</t>
  </si>
  <si>
    <t>Budgery, Evan</t>
  </si>
  <si>
    <t>Carpenter-Crawford, Nathan</t>
  </si>
  <si>
    <t>Carrizales, Nicolas</t>
  </si>
  <si>
    <t>Asthma (Allergies: Pollen) -- Meds:  See File</t>
  </si>
  <si>
    <t>Cortis, Anthony</t>
  </si>
  <si>
    <t>will turn in 6/6/17  (Revised....will turn in 6/13/17)</t>
  </si>
  <si>
    <t>Coughlin, Thomas</t>
  </si>
  <si>
    <t>DeMont, Lucas</t>
  </si>
  <si>
    <t>DeRocher, Jacob</t>
  </si>
  <si>
    <t>Meds:  Probiotic and Multivitamin</t>
  </si>
  <si>
    <t>Meds:  Advair, Singular, Nasonex, Zyrtex</t>
  </si>
  <si>
    <t>Fehlig, Justen</t>
  </si>
  <si>
    <t>I (needs sign)</t>
  </si>
  <si>
    <t>Fernquist, Ben</t>
  </si>
  <si>
    <t>S/17/17 SIG</t>
  </si>
  <si>
    <t>Advair (PRN) Viral induced Asthma-cough</t>
  </si>
  <si>
    <t>will bring 6/6</t>
  </si>
  <si>
    <t>Grant, Daniel</t>
  </si>
  <si>
    <t>Seasonal Allergies, Meds: Claritin (PRN)</t>
  </si>
  <si>
    <t>Guzman, Albert</t>
  </si>
  <si>
    <t>4/10/17 SIG</t>
  </si>
  <si>
    <t>Meds: Concerta</t>
  </si>
  <si>
    <t>Hales, Matthew</t>
  </si>
  <si>
    <t>Glasses, mild allergic rhinitis</t>
  </si>
  <si>
    <t>Hill, Nick</t>
  </si>
  <si>
    <t>Hill, Zachary</t>
  </si>
  <si>
    <t>email-Physical scheduled 6/16/2017</t>
  </si>
  <si>
    <t>Seasonal allergies;  Aller-Clear OTC</t>
  </si>
  <si>
    <t>Howell, Griffen</t>
  </si>
  <si>
    <t>Imell, Edison</t>
  </si>
  <si>
    <t>5/4/2017 SIG</t>
  </si>
  <si>
    <t>Irwin, Robert</t>
  </si>
  <si>
    <t>Isabella, Daniel</t>
  </si>
  <si>
    <t>sensory disorder 2011 Kawasaki ds</t>
  </si>
  <si>
    <t>Klawender, Norman</t>
  </si>
  <si>
    <t>3/13/17 SIG</t>
  </si>
  <si>
    <t>Koh, Anna</t>
  </si>
  <si>
    <t>Koponen, Vitaliy</t>
  </si>
  <si>
    <t>3/11/17 SIG</t>
  </si>
  <si>
    <t>Kravitz, Evan</t>
  </si>
  <si>
    <t>Kuhnhenn, Aidan</t>
  </si>
  <si>
    <t>NO IMMUNE</t>
  </si>
  <si>
    <t>Adderall XR q a.m.</t>
  </si>
  <si>
    <t>Libcke, Thomas</t>
  </si>
  <si>
    <t>Asthma  Meds: Advair, Zyrtec, Ventolin, Ibuprofen</t>
  </si>
  <si>
    <t>McBride, Kelton</t>
  </si>
  <si>
    <t>McGow, Victoria</t>
  </si>
  <si>
    <t>Allergies: peanuts, soy, almonds, mango Meds: Flonase/Epi Pen</t>
  </si>
  <si>
    <t>Milton, Andrew</t>
  </si>
  <si>
    <t>emailed-physical scheduled 6/19/2017</t>
  </si>
  <si>
    <t>ProAir PRN--Allergies: Peanuts/Egg/Wheat</t>
  </si>
  <si>
    <t>Mitchell, Alec</t>
  </si>
  <si>
    <t>Mitchell, Gavin</t>
  </si>
  <si>
    <t>Hx: Anxiety Ritalin, Buspirone (Also: Nystagmus congenital</t>
  </si>
  <si>
    <t>Muraco, Jackson (long QT)</t>
  </si>
  <si>
    <t>Muraco, Jacob</t>
  </si>
  <si>
    <t>3/20/2017 SIG</t>
  </si>
  <si>
    <t>Nieshoff, Edward</t>
  </si>
  <si>
    <t>5/2/2017 SIG</t>
  </si>
  <si>
    <t>Nordan, Joseph (Chrones)</t>
  </si>
  <si>
    <t>Novotny, Conner</t>
  </si>
  <si>
    <t>Nowicki, Michael (allergies)</t>
  </si>
  <si>
    <t>Nunnally, Darrick</t>
  </si>
  <si>
    <t>O'Boyle, Andrew</t>
  </si>
  <si>
    <t>Focalin ER, Focalin 5mg, Resperidone</t>
  </si>
  <si>
    <t>Palise, Erica</t>
  </si>
  <si>
    <t>10/11/16 SIG</t>
  </si>
  <si>
    <t>Perinpanayagan, Nathan</t>
  </si>
  <si>
    <t>3/20/17 SIG</t>
  </si>
  <si>
    <t>Pernick, Kerry</t>
  </si>
  <si>
    <t>Phillibaum, Riley</t>
  </si>
  <si>
    <t>email-Physcial scheduled 6/19/2017</t>
  </si>
  <si>
    <t>Phillips, Sean</t>
  </si>
  <si>
    <t>Pinnamajaru, Sohan</t>
  </si>
  <si>
    <t>Rehbine, Abigail (Jane)</t>
  </si>
  <si>
    <t>Reid, Gerard</t>
  </si>
  <si>
    <t>3/7/2017 SIG</t>
  </si>
  <si>
    <t>Romita, Vito</t>
  </si>
  <si>
    <t>Hx unknown cause fainting spells</t>
  </si>
  <si>
    <t>Schaffer, Jarron</t>
  </si>
  <si>
    <t>Sharma, Arjun</t>
  </si>
  <si>
    <t>Medadate CD</t>
  </si>
  <si>
    <t>Sibley, Michael</t>
  </si>
  <si>
    <t>Ibuprofin prn</t>
  </si>
  <si>
    <t>Hx: ear tubes and febrile sz as toddler-nothing since</t>
  </si>
  <si>
    <t>Skaff, Jobe</t>
  </si>
  <si>
    <t>Skaff, Luke</t>
  </si>
  <si>
    <t>Smith, Mekhi</t>
  </si>
  <si>
    <t>Stevens, Debra</t>
  </si>
  <si>
    <t>2002 tonsillectomy &amp; ear tubes</t>
  </si>
  <si>
    <t>Tanaka, Shunki</t>
  </si>
  <si>
    <t>Tibebu, Nathan (Nate)</t>
  </si>
  <si>
    <t>Varjas, Colby</t>
  </si>
  <si>
    <t>Vernier, William</t>
  </si>
  <si>
    <t>Wauldron, Kristen</t>
  </si>
  <si>
    <t>Wieschowski, Kasey</t>
  </si>
  <si>
    <t>Willis, Christopher</t>
  </si>
  <si>
    <t>Wright, Benjamin</t>
  </si>
  <si>
    <t>Zerbonia, Nathaniel</t>
  </si>
  <si>
    <t>Good health form</t>
  </si>
  <si>
    <t>Justin Baker</t>
  </si>
  <si>
    <t>Nordan, Joseph</t>
  </si>
  <si>
    <t>James Hanrahan</t>
  </si>
  <si>
    <t>Baker, Colin</t>
  </si>
  <si>
    <t>Emeel Ajluni (248) 821-6817 ajlunie@aol.com</t>
  </si>
  <si>
    <t>Elizabeth Ajluni (248) 821-6816 lizajluni@aol.com</t>
  </si>
  <si>
    <t xml:space="preserve">  </t>
  </si>
  <si>
    <t>Mindy Barth (248) 444 9795 mindy.barth@gm.com</t>
  </si>
  <si>
    <t xml:space="preserve">Joe Barth  </t>
  </si>
  <si>
    <t>Mark Bell  MFBell419@aol.com</t>
  </si>
  <si>
    <t>Julie Bell  jtbell1023@aol.com</t>
  </si>
  <si>
    <t>Shawn Brockert-Kress (313) 207-8353 sbkmassage@mi.rr.com</t>
  </si>
  <si>
    <t>Karen Cortis (248) 790-5428 karen@thedr.com</t>
  </si>
  <si>
    <t>Sally Coughlin (248) 872-4310 sally109@aol.com</t>
  </si>
  <si>
    <t>Timothy Dye (734) 516-3165 tdye@mwbcpa.com</t>
  </si>
  <si>
    <t>Nancy Dye  nancy.dye@sbcglobal.net</t>
  </si>
  <si>
    <t>Jeff Fehlig (734) 968-3439 jefffehlig@gmail.com</t>
  </si>
  <si>
    <t>Dave Fernquist (248) 891-8325 dsfernquist@yahoo.com</t>
  </si>
  <si>
    <t>Sheri Katzman (248) 770-0482 sbkatzman@comcast.net</t>
  </si>
  <si>
    <t>Jennifer Greene (248) 910-8470 ajgmommy@gmail.com</t>
  </si>
  <si>
    <t>David Hales (248) 756-3165 halesd@resa.net</t>
  </si>
  <si>
    <t>Jeannine Hales (248) 756-3164 jeanninehales@yahoo.com</t>
  </si>
  <si>
    <t>Mark Hansen (248) 830-3952 MDHansen4@gmail.com</t>
  </si>
  <si>
    <t>Karen Hansen (248) 417-3839 KLHansen4@gmail.com</t>
  </si>
  <si>
    <t>Karen HIll (248) 345-4841 karen.hill@bms.com</t>
  </si>
  <si>
    <t>Marshall Hoffman (248) 470-8800 lmandkids@aol.com</t>
  </si>
  <si>
    <t>Leslie Hoffman (248) 470-6219 lmandkids@aol.com</t>
  </si>
  <si>
    <t>Darrell Irwin (248) 860-4832 darrellirwin@sbcglobal.net</t>
  </si>
  <si>
    <t>Gloria Irwin (248) 860-4831 Gloriairwin@sbcglobal.net</t>
  </si>
  <si>
    <t>Mike Isabella (248) 770-7730 michael@yoradio.net</t>
  </si>
  <si>
    <t>Joan Isabella (248) 770-7731 joan@yoradio.net</t>
  </si>
  <si>
    <t>John Klehm Sr (248) 318-6151 jklehm@comcast.net</t>
  </si>
  <si>
    <t xml:space="preserve">Pam Klehm  </t>
  </si>
  <si>
    <t>John Koh (248) 330-0091 john.koh@att.net</t>
  </si>
  <si>
    <t>Gary Kravitz (248) 990-5574 garykravitz@sbcglobal.net</t>
  </si>
  <si>
    <t>Paul Kuhnhenn (248) 612-4713 Kuhnhenn17@msn.com</t>
  </si>
  <si>
    <t>Jim Larsen (313) 600-2617 jlarsen1122@gmail.com</t>
  </si>
  <si>
    <t>Mary Larsen (586) 713-4366 mary.larsen@farmington.k12.mi.</t>
  </si>
  <si>
    <t>Thomas LeMense (734) 731-6753 tlemense@ameritech.net</t>
  </si>
  <si>
    <t xml:space="preserve">Jeannette  </t>
  </si>
  <si>
    <t>Jeffrey Levitt (248) 342-0653 tmclevitt@aol.com</t>
  </si>
  <si>
    <t>Dennis Millinoff  dennis.millinoff@nice.com</t>
  </si>
  <si>
    <t>Janice Millinoff (248) 939-1027 jmillinoff@mi.rr.com</t>
  </si>
  <si>
    <t>Michael Mitchell (313) 300-6966 F117vet@sbcglobal.net</t>
  </si>
  <si>
    <t>Ann Mitchell (313) 720-9463 amitche5@ford.com</t>
  </si>
  <si>
    <t>Darrick Kaisner (313) 433-0709 darkman7son@yahoo.com</t>
  </si>
  <si>
    <t>Craig Palise (734) 355-2091 cmp10763@gmail.com</t>
  </si>
  <si>
    <t>Michael Partridge (248) 497-1132 mpartri3@gmail.com</t>
  </si>
  <si>
    <t>Peter Perlman (248) 909-4197 peter49@ameritech.net</t>
  </si>
  <si>
    <t>Carrie Perlman (248) 909-4196 peter49@ameritech.net</t>
  </si>
  <si>
    <t>Michael Peters (248) 219-0367 petersx6@yahoo.com</t>
  </si>
  <si>
    <t>June Peters (248) 766-6777 petersx6@yahoo.com</t>
  </si>
  <si>
    <t>Mark Phillabaum (248) 980-5441 cphillab@yahoo.com</t>
  </si>
  <si>
    <t xml:space="preserve">Cherilyn Phillabaum  </t>
  </si>
  <si>
    <t>Mark Phillips  phillips5006@gmail.com</t>
  </si>
  <si>
    <t>Jeff Rehbine (248) 202-8557 jeffrey.rehbine@farmington.k12</t>
  </si>
  <si>
    <t>Lisa Rehbine (248) 202-8556 LisaQBlue@gmail.com</t>
  </si>
  <si>
    <t>David Reid (734) 620-1881 dreid47@aol.com</t>
  </si>
  <si>
    <t>Bob Reynolds  rreynolds@usermail.com</t>
  </si>
  <si>
    <t>Tanya Reynolds (248) 792-1776 treynolds@usermail.com</t>
  </si>
  <si>
    <t>Brian Rice (248) 879-3325 kathleenmrice@ymail.com</t>
  </si>
  <si>
    <t>Robbie Mattison  rrmsttison@gmail.com</t>
  </si>
  <si>
    <t xml:space="preserve">Benny Vito  </t>
  </si>
  <si>
    <t xml:space="preserve">Tim Rowlands  </t>
  </si>
  <si>
    <t>Kathy Gilbert (248) 892-5260 mskgilbert@hotmail.com</t>
  </si>
  <si>
    <t xml:space="preserve">Kurt Schmidt (248) 766-5509 </t>
  </si>
  <si>
    <t>Lisa Hayes (248) 766-5507 lisahayes812@gmail.com</t>
  </si>
  <si>
    <t>Cynita Smith (313) 999-9608 cynitasmith@yahoo.com</t>
  </si>
  <si>
    <t xml:space="preserve">Mike Speck  </t>
  </si>
  <si>
    <t>Nicole Speck (313) 618-5644 coli@med.umich.edu</t>
  </si>
  <si>
    <t>Gregory Stevens  gsteven6@sbcglobal.net</t>
  </si>
  <si>
    <t>Katherine Stewart (248) 207-3205 katies2art@hotmail.com</t>
  </si>
  <si>
    <t xml:space="preserve">Mitsutoshi Tanaka (248) 909-9330 </t>
  </si>
  <si>
    <t xml:space="preserve"> (248) 909-9332 </t>
  </si>
  <si>
    <t>David Tushman (248) 672-7131 dtushman@gmail.com</t>
  </si>
  <si>
    <t>Bryan Ulrich (248) 410-7860 wolvreg@aol.com</t>
  </si>
  <si>
    <t>Rena Vernier (248) 756-9820 renavernier@sbcglobal.net</t>
  </si>
  <si>
    <t>Dana Visser (248) 787-3914 fps@visserweb.net</t>
  </si>
  <si>
    <t>Jeffery White  jwhite1319@gmail.com</t>
  </si>
  <si>
    <t>Matthew Wieschowski  mattgears@hotmail.com</t>
  </si>
  <si>
    <t xml:space="preserve">David Wright (765) 749-8948 </t>
  </si>
  <si>
    <t>McGow, Nathan</t>
  </si>
  <si>
    <t>Imel, Edison</t>
  </si>
  <si>
    <t>Carrizales, Ian</t>
  </si>
  <si>
    <t>Farmington</t>
  </si>
  <si>
    <t>21414 Whittington</t>
  </si>
  <si>
    <t>Brian</t>
  </si>
  <si>
    <t>34132 Oakland St</t>
  </si>
  <si>
    <t>443 Filmore St</t>
  </si>
  <si>
    <t>ryan.beehler@gmail.com</t>
  </si>
  <si>
    <t>29317 Whistler Drive</t>
  </si>
  <si>
    <t>Colin</t>
  </si>
  <si>
    <t>Budgery, Brian</t>
  </si>
  <si>
    <t>Smith, Colin</t>
  </si>
  <si>
    <t>Total</t>
  </si>
  <si>
    <t>victorjleon@sbcglobal.net</t>
  </si>
  <si>
    <t>2466 Yasmin</t>
  </si>
  <si>
    <t>Swafford, Jonah</t>
  </si>
  <si>
    <t>Yes</t>
  </si>
  <si>
    <t>Edison</t>
  </si>
  <si>
    <t>Imel</t>
  </si>
  <si>
    <t>28164 Wildwood Trail</t>
  </si>
  <si>
    <t>imelacres@sbcglobal.net</t>
  </si>
  <si>
    <t/>
  </si>
  <si>
    <t>Paul Bunyan</t>
  </si>
  <si>
    <t>Bison Crew</t>
  </si>
  <si>
    <t>Pedro Crew</t>
  </si>
  <si>
    <t>David</t>
  </si>
  <si>
    <t>1107 Beechnut Drive</t>
  </si>
  <si>
    <t>denowicki@comcast.net</t>
  </si>
  <si>
    <t>28432 Westerleigh</t>
  </si>
  <si>
    <t>schultzmatthewjos@gmail.com</t>
  </si>
  <si>
    <t>lisaandmike04@yahoo.com</t>
  </si>
  <si>
    <t>Thomson, Duncan</t>
  </si>
  <si>
    <t>Kent, Zaine</t>
  </si>
  <si>
    <t>Nowicki, Michael</t>
  </si>
  <si>
    <t>Mo, Noah</t>
  </si>
  <si>
    <t>Unassigned</t>
  </si>
  <si>
    <t>Exton, Benjamin</t>
  </si>
  <si>
    <t>Wauldron, Nicole</t>
  </si>
  <si>
    <t>Wauldron, Scott</t>
  </si>
  <si>
    <t>kdkyles@att.net</t>
  </si>
  <si>
    <t>efrusy@yahoo.com</t>
  </si>
  <si>
    <t>29969 Pipers Lane</t>
  </si>
  <si>
    <t>ericexton@gmail.com</t>
  </si>
  <si>
    <t>cldemont@gmail.com</t>
  </si>
  <si>
    <t>jalexa22.mi@gmail.com</t>
  </si>
  <si>
    <t>31837 Marklawn</t>
  </si>
  <si>
    <t>Malisow, Calvin</t>
  </si>
  <si>
    <t>Samynathan, Rakshan</t>
  </si>
  <si>
    <t>Bloomfield, Scott</t>
  </si>
  <si>
    <t>Ulmer, Trevor</t>
  </si>
  <si>
    <t>Williams, Todd</t>
  </si>
  <si>
    <t>Eagle, Alex</t>
  </si>
  <si>
    <t>34457 Oakland</t>
  </si>
  <si>
    <t>Jennifer</t>
  </si>
  <si>
    <t>31648 Folkstone Drive</t>
  </si>
  <si>
    <t>1364 Beverly</t>
  </si>
  <si>
    <t>davidandyan@att.net</t>
  </si>
  <si>
    <t>Yan</t>
  </si>
  <si>
    <t>23500 Middlebelt</t>
  </si>
  <si>
    <t>43651 Cherrywood Ln</t>
  </si>
  <si>
    <t>Efrusy, Brian</t>
  </si>
  <si>
    <t>Imel, Michael</t>
  </si>
  <si>
    <t>Leon, Victor</t>
  </si>
  <si>
    <t>Beehler, Ryan</t>
  </si>
  <si>
    <t>DeRocher, Edward</t>
  </si>
  <si>
    <t>Jiang, Yan</t>
  </si>
  <si>
    <t>Weinfurther, James</t>
  </si>
  <si>
    <t>Merenda, John</t>
  </si>
  <si>
    <t>Fox</t>
  </si>
  <si>
    <t>Flaming Hawk</t>
  </si>
  <si>
    <t>Beehler, Maxwell</t>
  </si>
  <si>
    <t>Brown, Anthony</t>
  </si>
  <si>
    <t>Commerce Twp MI 48382</t>
  </si>
  <si>
    <t>Atomic Wolves</t>
  </si>
  <si>
    <t>Ram</t>
  </si>
  <si>
    <t>60618 Mary Lane</t>
  </si>
  <si>
    <t xml:space="preserve">Greg Hooker (248) 756-2782 gregory.hooker@gm.com
Renee  </t>
  </si>
  <si>
    <t>Hooker, Josh</t>
  </si>
  <si>
    <t>1698 Bolton</t>
  </si>
  <si>
    <t xml:space="preserve">Art Malisow (248) 804-8608 malisow@sbcglobal.net
Katie Malisow (248) 202-3411 </t>
  </si>
  <si>
    <t>McDaniel, Lucas</t>
  </si>
  <si>
    <t>Perry, Dominick</t>
  </si>
  <si>
    <t>Swaski, Nikolai</t>
  </si>
  <si>
    <t>Shork, Robert</t>
  </si>
  <si>
    <t>Shork, Ryan</t>
  </si>
  <si>
    <t>Silvagi, Susie</t>
  </si>
  <si>
    <t>Thornton, Bradley</t>
  </si>
  <si>
    <t>(248) 477-1464</t>
  </si>
  <si>
    <t>23017 Willowbrook Dr.</t>
  </si>
  <si>
    <t>Farmington Hills MI 48335</t>
  </si>
  <si>
    <t>Emeel Ajluni (248) 821-6817 ajlunie@aol.com
Elizabeth Ajluni (248) 821-6816 lizajluni@aol.com</t>
  </si>
  <si>
    <t>Farmington Hills MI 48331</t>
  </si>
  <si>
    <t xml:space="preserve">Frank Albanese (248) 835-3606 frank.albanese@me.com
  </t>
  </si>
  <si>
    <t>622 W. Marshall</t>
  </si>
  <si>
    <t>Shawn Alexander (248) 613-9951 salexan8@ford.com
Jennifer Alexander (248) 321-0574 jalexa22.mi@gmail.com</t>
  </si>
  <si>
    <t>34719 Bunker Hill</t>
  </si>
  <si>
    <t>Brian Baker (734) 679-6049 brianbaker@coveredroad.com
Heather Baker (248) 505-6615 heather@coveredroad.com</t>
  </si>
  <si>
    <t>Barajas, Colby</t>
  </si>
  <si>
    <t xml:space="preserve">Brandon Barajas (248) 416-4380 mamasmail86@yahoo.com
  </t>
  </si>
  <si>
    <t>(248) 848 0421</t>
  </si>
  <si>
    <t>28441 Brandywine</t>
  </si>
  <si>
    <t>Farmington Hills MI 48334</t>
  </si>
  <si>
    <t xml:space="preserve">Mindy Barth (248) 444 9795 mindy.barth@gm.com
Joe Barth  </t>
  </si>
  <si>
    <t>Beem, James</t>
  </si>
  <si>
    <t>34641 Princeton St</t>
  </si>
  <si>
    <t xml:space="preserve">Martin Beem (248) 880-9271 martybeem1@yahoo.com
  </t>
  </si>
  <si>
    <t>(248) 763-1534</t>
  </si>
  <si>
    <t>28899 Oak Point Dr.</t>
  </si>
  <si>
    <t>Mark Bell  MFBell419@aol.com
Julie Bell  jtbell1023@aol.com</t>
  </si>
  <si>
    <t>21332 Parklane St</t>
  </si>
  <si>
    <t xml:space="preserve">Michael Bilson (860) 335-2683 mike.bilson860@gmail.com
  </t>
  </si>
  <si>
    <t>22218 Arbor Lane</t>
  </si>
  <si>
    <t>Farmington MI 48336</t>
  </si>
  <si>
    <t>Michael Bloomfield  mike.j.bloomfield@gmail.com
Linda Bloomfield (734) 474-4820 mrsbloomfield@hotmail.com</t>
  </si>
  <si>
    <t>Wixom MI 48393</t>
  </si>
  <si>
    <t>Mark Bogert  
Stacey Bogert (248) 444-9988 staceybogert@hotmail.com</t>
  </si>
  <si>
    <t>(313) 207-8353</t>
  </si>
  <si>
    <t>28460 Wildwood Trail</t>
  </si>
  <si>
    <t>Farmington Hills MI 48336</t>
  </si>
  <si>
    <t xml:space="preserve">Shawn Brockert-Kress (313) 207-8353 sbkmassage@mi.rr.com
  </t>
  </si>
  <si>
    <t>Michael Buatti (248) 444-9640 mikebuatti@msn.com
Stacy Buatti (248) 320-4000 stacybuatti@msn.com</t>
  </si>
  <si>
    <t>Brian Budgery (248) 935-6402 bbudgery@att.net
Jessica Budgery (248) 890-2902 jbudgery@att.net</t>
  </si>
  <si>
    <t>22095 W. Brandon</t>
  </si>
  <si>
    <t xml:space="preserve">Evan Carpenter-Crawford (248) 798.6540 designgrasvitas@hotmail.com
Kelli Carpenter-Crawford  </t>
  </si>
  <si>
    <t xml:space="preserve">Art Carrizales (248) 826-4113 carrizaus1998@sbcglobal.net
Kelly Carrizales (915) 525-5054 </t>
  </si>
  <si>
    <t>(248) 669-5428</t>
  </si>
  <si>
    <t>31120 Kingswood Blvd</t>
  </si>
  <si>
    <t>Novi MI 48377</t>
  </si>
  <si>
    <t xml:space="preserve">  
Karen Cortis (248) 790-5428 karen@thedr.com</t>
  </si>
  <si>
    <t>(248) 477-3777</t>
  </si>
  <si>
    <t>19643 Gary Lane</t>
  </si>
  <si>
    <t>Livonia MI 48152</t>
  </si>
  <si>
    <t xml:space="preserve">  
Sally Coughlin (248) 872-4310 sally109@aol.com</t>
  </si>
  <si>
    <t>956 Lark Park</t>
  </si>
  <si>
    <t>Chris DeMont  
Samantha DeMont  sjdemont@gmail.com</t>
  </si>
  <si>
    <t>Edward DeRocher (248) 718-9958 ederocher@aristco.com
Kathy DeRocher (248) 770-9000 Twomanyboys@att.net</t>
  </si>
  <si>
    <t>(248) 615-1523</t>
  </si>
  <si>
    <t>23690 Whittaker</t>
  </si>
  <si>
    <t>Farmington MI 48335</t>
  </si>
  <si>
    <t>Timothy Dye (734) 516-3165 tdye@mwbcpa.com
Nancy Dye  nancy.dye@sbcglobal.net</t>
  </si>
  <si>
    <t xml:space="preserve">Brian Efrusy (248) 224-6768 efrusy@yahoo.com
Nancy Efrusy (248) 496-0386 </t>
  </si>
  <si>
    <t>(734) 968-3439</t>
  </si>
  <si>
    <t>48441 N. Territorial</t>
  </si>
  <si>
    <t>Plymouth MI 48170</t>
  </si>
  <si>
    <t xml:space="preserve">Jeff Fehlig (734) 968-3439 jefffehlig@gmail.com
  </t>
  </si>
  <si>
    <t>(248) 626-2099</t>
  </si>
  <si>
    <t>5565 Pembury Ln</t>
  </si>
  <si>
    <t>West Bloomfield MI 48322</t>
  </si>
  <si>
    <t>Dave Fernquist (248) 891-8325 dsfernquist@yahoo.com
Sheri Katzman (248) 770-0482 sbkatzman@comcast.net</t>
  </si>
  <si>
    <t>Fernquist, Josh</t>
  </si>
  <si>
    <t>Jeremy Gagnon (248) 252-0731 jeremy_gagnon@yahoo.com
Jill Gagnon  GAGNON_JILL@YAHOO.COM</t>
  </si>
  <si>
    <t>501 Natures Cove Ct</t>
  </si>
  <si>
    <t xml:space="preserve">Carlos Gonzalez (248) 533-3713 cgonzalez1@msn.com
  </t>
  </si>
  <si>
    <t>Jerry Gootee (248) 719-5508 angelandjerry@yahoo.com
Angel Gootee (248) 719-5509 angelandjerry@yahoo.com</t>
  </si>
  <si>
    <t xml:space="preserve">  
Mary Gray (248) 408-7019 figdud2002@yahoo.com</t>
  </si>
  <si>
    <t>25423 Skye Dr.</t>
  </si>
  <si>
    <t>Robert Grinsell (248) 207-3919 bgrins404@earthlink.net
Sandra Grinsell (248) 207-7651 sandy.grinsell@gm.com</t>
  </si>
  <si>
    <t>(248) 477-0290</t>
  </si>
  <si>
    <t>23014 Haynes St</t>
  </si>
  <si>
    <t xml:space="preserve">  
Jennifer Greene (248) 910-8470 ajgmommy@gmail.com</t>
  </si>
  <si>
    <t>(248) 476-2891</t>
  </si>
  <si>
    <t>21107 Oxford</t>
  </si>
  <si>
    <t>David Hales (248) 756-3165 halesd@resa.net
Jeannine Hales (248) 756-3164 jeanninehales@yahoo.com</t>
  </si>
  <si>
    <t>26051 Old Homestead</t>
  </si>
  <si>
    <t>John Hanrahan (248) 802-8849 hammerclan@sbcglobal.net
Susan Hanrahan (248) 318-0520 hammerclan@sbcglobal.net</t>
  </si>
  <si>
    <t>(248) 661-6843</t>
  </si>
  <si>
    <t>30061 White Hall Dr.</t>
  </si>
  <si>
    <t>Mark Hansen (248) 830-3952 MDHansen4@gmail.com
Karen Hansen (248) 417-3839 KLHansen4@gmail.com</t>
  </si>
  <si>
    <t>Hill, Alexander</t>
  </si>
  <si>
    <t>(248) 960-3936</t>
  </si>
  <si>
    <t>1900 Blue Stone Ln</t>
  </si>
  <si>
    <t>Commerce Twp MI 48390</t>
  </si>
  <si>
    <t xml:space="preserve">  
Karen HIll (248) 345-4841 karen.hill@bms.com</t>
  </si>
  <si>
    <t>26583 HollyHill</t>
  </si>
  <si>
    <t>Fred Hodge (248) 797-4998 fred@pccomplete.com
Margaret Hodge (248) 535-6161 margaretpcc@gmail.com</t>
  </si>
  <si>
    <t>Hoffman, Ethan</t>
  </si>
  <si>
    <t>(248) 661-3405</t>
  </si>
  <si>
    <t>30286 Fox Club Dr.</t>
  </si>
  <si>
    <t>Marshall Hoffman (248) 470-8800 lmandkids@aol.com
Leslie Hoffman (248) 470-6219 lmandkids@aol.com</t>
  </si>
  <si>
    <t>35676 Congress</t>
  </si>
  <si>
    <t>Todd Howell (248) 910-2441 todd-howell@att.net
Marquel Howell (248) 943-8757 marquelhowell@att.net</t>
  </si>
  <si>
    <t xml:space="preserve">Michael Imel  imelacres@sbcglobal.net
  </t>
  </si>
  <si>
    <t>(248) 661-5961</t>
  </si>
  <si>
    <t>30159 Old Bedford</t>
  </si>
  <si>
    <t>Darrell Irwin (248) 860-4832 darrellirwin@sbcglobal.net
Gloria Irwin (248) 860-4831 Gloriairwin@sbcglobal.net</t>
  </si>
  <si>
    <t>(248) 489-8797</t>
  </si>
  <si>
    <t>29174 Shenandoah</t>
  </si>
  <si>
    <t>Mike Isabella (248) 770-7730 michael@yoradio.net
Joan Isabella (248) 770-7731 joan@yoradio.net</t>
  </si>
  <si>
    <t>36652 Saxony</t>
  </si>
  <si>
    <t xml:space="preserve">David Jiang (248) 854-9068 davidandyan@att.net
Yan Jiang  </t>
  </si>
  <si>
    <t xml:space="preserve">Kenneth Kaisner (734) 604-4041 kbkaisner@sbcglobal.net
  </t>
  </si>
  <si>
    <t>21799 Cass St</t>
  </si>
  <si>
    <t xml:space="preserve">Norm Klawender (734) 560-1810 nklawendersr@gmail.com
Mary Klawender  </t>
  </si>
  <si>
    <t>(248) 960-9419</t>
  </si>
  <si>
    <t>860 Drakeshire Dr.</t>
  </si>
  <si>
    <t xml:space="preserve">John Klehm Sr (248) 318-6151 jklehm@comcast.net
Pam Klehm  </t>
  </si>
  <si>
    <t>Klehm, John</t>
  </si>
  <si>
    <t>(248) 330-0091</t>
  </si>
  <si>
    <t>32306 Baintree</t>
  </si>
  <si>
    <t xml:space="preserve">John Koh (248) 330-0091 john.koh@att.net
  </t>
  </si>
  <si>
    <t>22973 Mayfield Av</t>
  </si>
  <si>
    <t xml:space="preserve">Steven Koponen  steven.koponen@farmington.k12.
  </t>
  </si>
  <si>
    <t>(248) 788-9854</t>
  </si>
  <si>
    <t>29701 High Valley</t>
  </si>
  <si>
    <t xml:space="preserve">Gary Kravitz (248) 990-5574 garykravitz@sbcglobal.net
  </t>
  </si>
  <si>
    <t>(248) 553-8392</t>
  </si>
  <si>
    <t>28770 Bella Vista</t>
  </si>
  <si>
    <t xml:space="preserve">Paul Kuhnhenn (248) 612-4713 Kuhnhenn17@msn.com
  </t>
  </si>
  <si>
    <t>35510 Bridlepath Lane</t>
  </si>
  <si>
    <t xml:space="preserve">Kevin Kyles (248) 763-8277 kdkyles@att.net
  </t>
  </si>
  <si>
    <t>Larsen, Jesse</t>
  </si>
  <si>
    <t>(586) 713-4366</t>
  </si>
  <si>
    <t>21730 Cass St.</t>
  </si>
  <si>
    <t>Jim Larsen (313) 600-2617 jlarsen1122@gmail.com
Mary Larsen (586) 713-4366 mary.larsen@farmington.k12.mi.</t>
  </si>
  <si>
    <t>35185 Smithfield</t>
  </si>
  <si>
    <t xml:space="preserve">Cynthia Miller (734) 748-1962 cynthia.miller@ally.com
Joe Benjamin (734) 231-7276 </t>
  </si>
  <si>
    <t>LeMense, Robert</t>
  </si>
  <si>
    <t>(248) 471-9383</t>
  </si>
  <si>
    <t>23914 Farmington Rd.</t>
  </si>
  <si>
    <t xml:space="preserve">Thomas LeMense (734) 731-6753 tlemense@ameritech.net
Jeannette  </t>
  </si>
  <si>
    <t>6326 Branford Dr.</t>
  </si>
  <si>
    <t>Victor Leon (734) 564-0944 victorjleon@sbcglobal.net
Beth Leon (248) 417-3299 bethaleon@sbcglobal.net</t>
  </si>
  <si>
    <t>(248) 360-3948</t>
  </si>
  <si>
    <t>3405 Circle Drive</t>
  </si>
  <si>
    <t xml:space="preserve">Jeffrey Levitt (248) 342-0653 tmclevitt@aol.com
  </t>
  </si>
  <si>
    <t>Robert Libcke (248) 217-8742 RLibcke@comcast.net
Julia Libcke (248) 505-1817 RLibcke@comcast.net</t>
  </si>
  <si>
    <t>Dan McGow (248) 933-7366 crowbar_specops78@yahoo.com
Debbie McGow (248) 807-5882 dolphins_19812000@yahoo.com</t>
  </si>
  <si>
    <t>29230 Sunridge</t>
  </si>
  <si>
    <t xml:space="preserve">Raymond McLemore (313) 727-2012 rsmclemore@aol.com
  </t>
  </si>
  <si>
    <t xml:space="preserve">Edith Micha  emicha@livoniapublicschools.or
  </t>
  </si>
  <si>
    <t>(248) 930-1368</t>
  </si>
  <si>
    <t>22541 Vacri Lane</t>
  </si>
  <si>
    <t>Dennis Millinoff  dennis.millinoff@nice.com
Janice Millinoff (248) 939-1027 jmillinoff@mi.rr.com</t>
  </si>
  <si>
    <t>Rick Milton (248) 672-8194 rmilton91@gmail.com
Jenn Milton (248) 767-2859 jennmilton33@gmail.com</t>
  </si>
  <si>
    <t>Srikanth Miryla  
Srikanth Miryala (248) 854-4146 smiryala@aol.com</t>
  </si>
  <si>
    <t>(248) 476-6191</t>
  </si>
  <si>
    <t>20133 Parker</t>
  </si>
  <si>
    <t>Michael Mitchell (313) 300-6966 F117vet@sbcglobal.net
Ann Mitchell (313) 720-9463 amitche5@ford.com</t>
  </si>
  <si>
    <t xml:space="preserve">  
Kristin Junttonen (248) 939-0743 kristinmorton@sbcglobal.net</t>
  </si>
  <si>
    <t>Muraco, Jackson</t>
  </si>
  <si>
    <t>2505 Yasmin Dr</t>
  </si>
  <si>
    <t xml:space="preserve">Brian Muraco (248) 974-0327 bmuraco@yahoo.com
  </t>
  </si>
  <si>
    <t>Nieshoff, Charles</t>
  </si>
  <si>
    <t xml:space="preserve">Edward Nieshoff (248) 514-7659 ecnieshoff@gmail.com
  </t>
  </si>
  <si>
    <t>Nieshoff, Eddie</t>
  </si>
  <si>
    <t>35979 Castlemeadow Dr</t>
  </si>
  <si>
    <t>Ian Nordan  cvsrxian@yahoo.com
Stacy Charlesbois-Nordan (248) 996-4774 joemansmama@gmail.com</t>
  </si>
  <si>
    <t xml:space="preserve">Charles Novotny (248) 703-9370 cen6061@gmail.com
  </t>
  </si>
  <si>
    <t xml:space="preserve">Dean Nowicki (248) 207-1955 denowicki@comcast.net
  </t>
  </si>
  <si>
    <t>(313) 433-0709</t>
  </si>
  <si>
    <t>18600 Five Points St.</t>
  </si>
  <si>
    <t>Redford MI 48240</t>
  </si>
  <si>
    <t xml:space="preserve">Darrick Kaisner (313) 433-0709 darkman7son@yahoo.com
  </t>
  </si>
  <si>
    <t>1899 West Ridge Dr.</t>
  </si>
  <si>
    <t xml:space="preserve">Jeffrey O'Boyle (248) 760-9596 amcob@comcast.net
Ann O'Boyle  </t>
  </si>
  <si>
    <t>(734) 355-2091</t>
  </si>
  <si>
    <t>40807 Crabtree Lane</t>
  </si>
  <si>
    <t xml:space="preserve">Craig Palise (734) 355-2091 cmp10763@gmail.com
  </t>
  </si>
  <si>
    <t>(248) 477-6252</t>
  </si>
  <si>
    <t>30038 Fiddlers Green</t>
  </si>
  <si>
    <t xml:space="preserve">Michael Partridge (248) 497-1132 mpartri3@gmail.com
  </t>
  </si>
  <si>
    <t>36243 Smithfield</t>
  </si>
  <si>
    <t xml:space="preserve">  
Nancy Pennington (248) 310-7390 cpennin1@yahoo.com</t>
  </si>
  <si>
    <t>Perinpanayagam, Nathan</t>
  </si>
  <si>
    <t>27424 Rosewood Ct</t>
  </si>
  <si>
    <t>Benjamin Perinpanayagan  
Grace Victoria (248) 436-2816 ap_benjamin@yahoo.com</t>
  </si>
  <si>
    <t>Perlman, Ethan</t>
  </si>
  <si>
    <t>(248) 363-5591</t>
  </si>
  <si>
    <t>3180 Park Forest Dr.</t>
  </si>
  <si>
    <t>West Bloomfield MI 48324</t>
  </si>
  <si>
    <t>Peter Perlman (248) 909-4197 peter49@ameritech.net
Carrie Perlman (248) 909-4196 peter49@ameritech.net</t>
  </si>
  <si>
    <t>9055 Clubwood</t>
  </si>
  <si>
    <t xml:space="preserve">Jason Pernick (248) 943-9194 pernickj@oakgov.com
Kimberly  </t>
  </si>
  <si>
    <t>(248) 478-4709</t>
  </si>
  <si>
    <t>26400 Meadowview Dr.</t>
  </si>
  <si>
    <t>Michael Peters (248) 219-0367 petersx6@yahoo.com
June Peters (248) 766-6777 petersx6@yahoo.com</t>
  </si>
  <si>
    <t>33209 Oaklnd</t>
  </si>
  <si>
    <t>Douglas Peterson (248) 946-1677 dglsjptrsn@earthlink.net
Anita Peterson  afpeterson@earthlink.net</t>
  </si>
  <si>
    <t>Phillabaum, Cole</t>
  </si>
  <si>
    <t>(248) 661-0803</t>
  </si>
  <si>
    <t>7216 Hidden Creek Ct.</t>
  </si>
  <si>
    <t xml:space="preserve">Mark Phillabaum (248) 980-5441 cphillab@yahoo.com
Cherilyn Phillabaum  </t>
  </si>
  <si>
    <t>Phillabaum, Riley</t>
  </si>
  <si>
    <t>(313) 690-0280</t>
  </si>
  <si>
    <t>26755 Greythorne Trail</t>
  </si>
  <si>
    <t xml:space="preserve">Mark Phillips  phillips5006@gmail.com
  </t>
  </si>
  <si>
    <t>Pinnamaraju, Sohan</t>
  </si>
  <si>
    <t>36851 Blanchard Blvd Apt 202</t>
  </si>
  <si>
    <t xml:space="preserve">Satishp Pinnamaraju (248) 470-4444 satishp@rocketmail.com
  </t>
  </si>
  <si>
    <t xml:space="preserve">Steven Podvoll (248) 686-9870 steve@podvoll.com
  </t>
  </si>
  <si>
    <t xml:space="preserve">  
Nilobon Buakeauw (248) 818-4772 nilobon162@hotmail.com</t>
  </si>
  <si>
    <t>2436 Woodlawn</t>
  </si>
  <si>
    <t xml:space="preserve">Anthony Progar (248) 956-0077 
  </t>
  </si>
  <si>
    <t>(248) 363-7220</t>
  </si>
  <si>
    <t>562 Dawson Rdr</t>
  </si>
  <si>
    <t>Milford MI 48381</t>
  </si>
  <si>
    <t>Jeff Rehbine (248) 202-8557 jeffrey.rehbine@farmington.k12
Lisa Rehbine (248) 202-8556 LisaQBlue@gmail.com</t>
  </si>
  <si>
    <t>Rehbine, Jane</t>
  </si>
  <si>
    <t>(248) 489-5988</t>
  </si>
  <si>
    <t>35122 Savanmah Lane</t>
  </si>
  <si>
    <t xml:space="preserve">David Reid (734) 620-1881 dreid47@aol.com
  </t>
  </si>
  <si>
    <t>Reynolds, Michael</t>
  </si>
  <si>
    <t>(248) 477-1385</t>
  </si>
  <si>
    <t>25529 Briarwyke</t>
  </si>
  <si>
    <t>Bob Reynolds  rreynolds@usermail.com
Tanya Reynolds (248) 792-1776 treynolds@usermail.com</t>
  </si>
  <si>
    <t>(248) 579-7107</t>
  </si>
  <si>
    <t>31972 Lamar</t>
  </si>
  <si>
    <t xml:space="preserve">Brian Rice (248) 879-3325 kathleenmrice@ymail.com
  </t>
  </si>
  <si>
    <t>33614 Grand River Ave</t>
  </si>
  <si>
    <t xml:space="preserve">  
Carrie Richards  carrie.richards12@gmail.com</t>
  </si>
  <si>
    <t>29257 Shenandoah</t>
  </si>
  <si>
    <t>Larry Romine  larryromine@mi.rr.com
Mary Romine (248) 207-9325 marypromine@earthlink.net</t>
  </si>
  <si>
    <t>(248) 986-6556</t>
  </si>
  <si>
    <t>5637 Drake Willow Dr</t>
  </si>
  <si>
    <t xml:space="preserve">Robbie Mattison  rrmsttison@gmail.com
Benny Vito  </t>
  </si>
  <si>
    <t>Rowlands, Adam</t>
  </si>
  <si>
    <t>(248) 489-5754</t>
  </si>
  <si>
    <t>28316 Kendallwood</t>
  </si>
  <si>
    <t>Tim Rowlands  
Kathy Gilbert (248) 892-5260 mskgilbert@hotmail.com</t>
  </si>
  <si>
    <t>(248) 471-2691</t>
  </si>
  <si>
    <t>37730 Wendy Lee</t>
  </si>
  <si>
    <t>Kurt Schmidt (248) 766-5509 
Lisa Hayes (248) 766-5507 lisahayes812@gmail.com</t>
  </si>
  <si>
    <t>Mike Schultz (248) 444-4969 FHFR436@hotmail.com
Brenda Schultz (248) 941-8262 Brendaschultz@earthlink.net</t>
  </si>
  <si>
    <t>Shaffer, Jarron</t>
  </si>
  <si>
    <t>6525 Heritage</t>
  </si>
  <si>
    <t>Eric Shaffer (217) 840-9610 eric.shaffer@us.army.mil
LaShorage Shaffer (217) 202-7400 viceL6@yahoo.com</t>
  </si>
  <si>
    <t xml:space="preserve">  
Michelle Sibley (248) 890-1481 msibley02@gmail.com</t>
  </si>
  <si>
    <t>28897 Augusta</t>
  </si>
  <si>
    <t xml:space="preserve">Frank Silvagi (248) 840-0284 fsilvagi@gmail.com
 (815) 768-9885 </t>
  </si>
  <si>
    <t>27598 E. Echo Valley</t>
  </si>
  <si>
    <t>#246</t>
  </si>
  <si>
    <t xml:space="preserve">Daniel Simanovski (248) 330-8514 g20vi@yahoo.com
Olga Grinberg (248) 808-0776 </t>
  </si>
  <si>
    <t>Simms, Ben</t>
  </si>
  <si>
    <t>Bernard Simms (248) 444-0584 berniejsimms@gmail.com
Susan Simms  susanksimms@gmail.com</t>
  </si>
  <si>
    <t>(313) 999-9608</t>
  </si>
  <si>
    <t>38258 Saratoga Circle</t>
  </si>
  <si>
    <t xml:space="preserve">  
Cynita Smith (313) 999-9608 cynitasmith@yahoo.com</t>
  </si>
  <si>
    <t>(313) 618-5644</t>
  </si>
  <si>
    <t>34179 Ramble Hills Dr</t>
  </si>
  <si>
    <t>Mike Speck  
Nicole Speck (313) 618-5644 coli@med.umich.edu</t>
  </si>
  <si>
    <t>(734) 464-7258</t>
  </si>
  <si>
    <t>14833 Bassett St.</t>
  </si>
  <si>
    <t>Livonia MI 48154</t>
  </si>
  <si>
    <t xml:space="preserve">Gregory Stevens  gsteven6@sbcglobal.net
  </t>
  </si>
  <si>
    <t>Stevens, Rachel</t>
  </si>
  <si>
    <t>(248) 207-3205</t>
  </si>
  <si>
    <t>25530 Ridgewood Drive</t>
  </si>
  <si>
    <t xml:space="preserve">  
Katherine Stewart (248) 207-3205 katies2art@hotmail.com</t>
  </si>
  <si>
    <t>Mike Sturm (248) 755-2105 lisaandmike04@yahoo.com
Lisa Sturm (248) 755-2211 lsturm@umich.edu</t>
  </si>
  <si>
    <t>Ken Swarthout (248) 229-3924 kenswarthout@yahoo.com
Dawn Swarthout (248) 229-3911 dawnswarthout@yahoo.com</t>
  </si>
  <si>
    <t>(248) 859-4261</t>
  </si>
  <si>
    <t>31125 Columbia Drive</t>
  </si>
  <si>
    <t xml:space="preserve">Mitsutoshi Tanaka (248) 909-9330 
 (248) 909-9332 </t>
  </si>
  <si>
    <t>Tibebu, Nathaniel</t>
  </si>
  <si>
    <t>30512 Bristol Circle Ct</t>
  </si>
  <si>
    <t xml:space="preserve">Tibebu Tsadik (586) 246-1659 tbtsadik@gmail.com
  </t>
  </si>
  <si>
    <t>6626 Leytonstone</t>
  </si>
  <si>
    <t>Bruce Tryon (248) 978-6195 btryon@williams-int.com
Beth Tryon (248) 978-2551 ttf6626@sbcglobal.net</t>
  </si>
  <si>
    <t xml:space="preserve">  
Dora Turkmani  turkmanid@Yahoo.com</t>
  </si>
  <si>
    <t>Tushman, Benjamin</t>
  </si>
  <si>
    <t>(248) 737-3098</t>
  </si>
  <si>
    <t>4955 South Clunbury Rd</t>
  </si>
  <si>
    <t xml:space="preserve">David Tushman (248) 672-7131 dtushman@gmail.com
  </t>
  </si>
  <si>
    <t>Ulrich, Bryan</t>
  </si>
  <si>
    <t>(248) 960-1099</t>
  </si>
  <si>
    <t>1213 S Creek Dr</t>
  </si>
  <si>
    <t xml:space="preserve">  
Bryan Ulrich (248) 410-7860 wolvreg@aol.com</t>
  </si>
  <si>
    <t>(248) 615-0051</t>
  </si>
  <si>
    <t>21203 Collingham Ave</t>
  </si>
  <si>
    <t xml:space="preserve">  
Rena Vernier (248) 756-9820 renavernier@sbcglobal.net</t>
  </si>
  <si>
    <t>(248) 474-8845</t>
  </si>
  <si>
    <t>25686 Ridgewood Dr</t>
  </si>
  <si>
    <t xml:space="preserve">Dana Visser (248) 787-3914 fps@visserweb.net
  </t>
  </si>
  <si>
    <t>Wauldron, Kirsten</t>
  </si>
  <si>
    <t>32381 Tareyton Street</t>
  </si>
  <si>
    <t xml:space="preserve">Scott Wauldron (248) 462-2360 wauldron@hotmail.com
  </t>
  </si>
  <si>
    <t>24622 Adams Ct. #208</t>
  </si>
  <si>
    <t xml:space="preserve">  
Miranda Webster  miranda.webster@gmail.com</t>
  </si>
  <si>
    <t>White, Will</t>
  </si>
  <si>
    <t>(248) 356-5218</t>
  </si>
  <si>
    <t>23486 Almira Street</t>
  </si>
  <si>
    <t>Southfield MI 48033</t>
  </si>
  <si>
    <t xml:space="preserve">Jeffery White  jwhite1319@gmail.com
  </t>
  </si>
  <si>
    <t>(313) 953-9821</t>
  </si>
  <si>
    <t>19921 Indian</t>
  </si>
  <si>
    <t xml:space="preserve">Matthew Wieschowski  mattgears@hotmail.com
  </t>
  </si>
  <si>
    <t>1875 Greenmeadow Dr</t>
  </si>
  <si>
    <t xml:space="preserve">Kenneth Willis  kwillis963@gmail.com
  </t>
  </si>
  <si>
    <t>19 Devonshire Road</t>
  </si>
  <si>
    <t>Franki Witsil (248) 404-8237 fwitsil@freepress.com
Melissa Witsil (313) 530-9684 mwitsil@hotmail.com</t>
  </si>
  <si>
    <t>(765) 480-7944</t>
  </si>
  <si>
    <t>30642 Sudbury</t>
  </si>
  <si>
    <t xml:space="preserve">David Wright (765) 749-8948 
  </t>
  </si>
  <si>
    <t>23930 Creekside</t>
  </si>
  <si>
    <t>Mike Yandora (248) 756-4981 yandoram@mi.rr.com
Michelle Yandora (248) 515-1938 myandora@mi.rr.com</t>
  </si>
  <si>
    <t>25201 Bridle Path Ln</t>
  </si>
  <si>
    <t>Ralph Zerbonia (248) 921-1013 Ralph.Zerbonia@cengage.com
Liana Zerbonia (248) 921-1013 lzerbonia@sbcglobal.net</t>
  </si>
  <si>
    <t>Williams, Mike</t>
  </si>
  <si>
    <t>Williams, Cheryl</t>
  </si>
  <si>
    <t>(248)893-7677</t>
  </si>
  <si>
    <t>Frank</t>
  </si>
  <si>
    <t>(248)336-0032</t>
  </si>
  <si>
    <t>Shawn</t>
  </si>
  <si>
    <t>(248)553-4612</t>
  </si>
  <si>
    <t>justin@coveredroad.com</t>
  </si>
  <si>
    <t>Junior Assistant SM</t>
  </si>
  <si>
    <t>Ax men</t>
  </si>
  <si>
    <t>(248)508-7968</t>
  </si>
  <si>
    <t>(248)8480421</t>
  </si>
  <si>
    <t>(734)904-5187</t>
  </si>
  <si>
    <t>(248)536-2241</t>
  </si>
  <si>
    <t>(860)281-6296</t>
  </si>
  <si>
    <t>(248)474-9650</t>
  </si>
  <si>
    <t>(248)926-5812</t>
  </si>
  <si>
    <t>28113 Briar Hill</t>
  </si>
  <si>
    <t>(989)414-7990</t>
  </si>
  <si>
    <t>(248)880-0359</t>
  </si>
  <si>
    <t>(248)426-9477</t>
  </si>
  <si>
    <t>Jessica</t>
  </si>
  <si>
    <t>(248)798-6540</t>
  </si>
  <si>
    <t>(248)714-9427</t>
  </si>
  <si>
    <t>(316)347-7461</t>
  </si>
  <si>
    <t>Samantha</t>
  </si>
  <si>
    <t>(248)624-8652</t>
  </si>
  <si>
    <t>(248)752-2992</t>
  </si>
  <si>
    <t>(248)661-5597</t>
  </si>
  <si>
    <t>Nancy</t>
  </si>
  <si>
    <t>(214)842-3569</t>
  </si>
  <si>
    <t>(248)252-0731</t>
  </si>
  <si>
    <t>(248)926-5423</t>
  </si>
  <si>
    <t>(248)719-5509</t>
  </si>
  <si>
    <t>(248)488-9820</t>
  </si>
  <si>
    <t>Mary</t>
  </si>
  <si>
    <t>(248)207-7651</t>
  </si>
  <si>
    <t>sgrins1007@yahoo.com</t>
  </si>
  <si>
    <t>(248)476-2891</t>
  </si>
  <si>
    <t>Jeannine</t>
  </si>
  <si>
    <t>(248)474-0395</t>
  </si>
  <si>
    <t>Susan</t>
  </si>
  <si>
    <t>(248)960-3936</t>
  </si>
  <si>
    <t>Karen</t>
  </si>
  <si>
    <t>(248)535-6321</t>
  </si>
  <si>
    <t>(248)437-4215</t>
  </si>
  <si>
    <t>(248)943-8757</t>
  </si>
  <si>
    <t>gjhowell@gmail.com</t>
  </si>
  <si>
    <t>25617 Skye Drive</t>
  </si>
  <si>
    <t>(248)426-1279</t>
  </si>
  <si>
    <t>(248)508-7328</t>
  </si>
  <si>
    <t>(248)615-8968</t>
  </si>
  <si>
    <t>(248)987-6581</t>
  </si>
  <si>
    <t>28111 Gettysburg</t>
  </si>
  <si>
    <t>(248)994-0704</t>
  </si>
  <si>
    <t>(248)461-6112</t>
  </si>
  <si>
    <t>(734)560-1810</t>
  </si>
  <si>
    <t>(248)960-9419</t>
  </si>
  <si>
    <t>Pam</t>
  </si>
  <si>
    <t>(248)426-7319</t>
  </si>
  <si>
    <t>(248)763-8277</t>
  </si>
  <si>
    <t>(248)991-1929</t>
  </si>
  <si>
    <t>(248)471-9383</t>
  </si>
  <si>
    <t>West Bloomfield</t>
  </si>
  <si>
    <t>(248)624-9794</t>
  </si>
  <si>
    <t>andrewjleon@sbcglobal.net</t>
  </si>
  <si>
    <t>Beth</t>
  </si>
  <si>
    <t>(248)661-0513</t>
  </si>
  <si>
    <t>Julia</t>
  </si>
  <si>
    <t>(248)624-6314</t>
  </si>
  <si>
    <t>Katherine</t>
  </si>
  <si>
    <t>(313)443-9471</t>
  </si>
  <si>
    <t>Lisa</t>
  </si>
  <si>
    <t>(248)807-5882</t>
  </si>
  <si>
    <t>(248)957-8994</t>
  </si>
  <si>
    <t>(248)613-0143</t>
  </si>
  <si>
    <t>(248)477-3894</t>
  </si>
  <si>
    <t>(248)854-4146</t>
  </si>
  <si>
    <t>45008 Turnberry</t>
  </si>
  <si>
    <t>(734)844-0519</t>
  </si>
  <si>
    <t>(248)960-6512</t>
  </si>
  <si>
    <t>(248)974-0327</t>
  </si>
  <si>
    <t>(248)514-7659</t>
  </si>
  <si>
    <t>(248)426-7227</t>
  </si>
  <si>
    <t>(248)473-4508</t>
  </si>
  <si>
    <t>(248)926-8425</t>
  </si>
  <si>
    <t>(248)926-8022</t>
  </si>
  <si>
    <t>(248)473-9428</t>
  </si>
  <si>
    <t>(248)436-2814</t>
  </si>
  <si>
    <t>(248)669-2863</t>
  </si>
  <si>
    <t>(734)334-6778</t>
  </si>
  <si>
    <t>(248)478-4709</t>
  </si>
  <si>
    <t>June</t>
  </si>
  <si>
    <t>(248)478-5133</t>
  </si>
  <si>
    <t>(248)661-0803</t>
  </si>
  <si>
    <t>Cherilyn</t>
  </si>
  <si>
    <t>18866 Milburn</t>
  </si>
  <si>
    <t>(248)579-6223</t>
  </si>
  <si>
    <t>(248)477-4428</t>
  </si>
  <si>
    <t>Northville</t>
  </si>
  <si>
    <t>(248)444-8223</t>
  </si>
  <si>
    <t>(248)432-6415</t>
  </si>
  <si>
    <t>(248)295-6060</t>
  </si>
  <si>
    <t>(248)363-7220</t>
  </si>
  <si>
    <t>(248)469-2636</t>
  </si>
  <si>
    <t>Carrie</t>
  </si>
  <si>
    <t>(248)324-1816</t>
  </si>
  <si>
    <t>(734)844-1678</t>
  </si>
  <si>
    <t>12203 Chesapeake Cir</t>
  </si>
  <si>
    <t>(248)535-2981</t>
  </si>
  <si>
    <t>(248)471-2691</t>
  </si>
  <si>
    <t>Kurt</t>
  </si>
  <si>
    <t>(248)489-9458</t>
  </si>
  <si>
    <t>Brenda</t>
  </si>
  <si>
    <t>(248)757-2257</t>
  </si>
  <si>
    <t>(248)538-4052</t>
  </si>
  <si>
    <t>4059 Garfield</t>
  </si>
  <si>
    <t>(734)502-6659</t>
  </si>
  <si>
    <t>(248)427-0236</t>
  </si>
  <si>
    <t>(248)840-0284</t>
  </si>
  <si>
    <t>(248)808-0776</t>
  </si>
  <si>
    <t>(248)444-0584</t>
  </si>
  <si>
    <t>(248)615-0470</t>
  </si>
  <si>
    <t>(248)926-0919</t>
  </si>
  <si>
    <t>(734)464-7258</t>
  </si>
  <si>
    <t>(248)755-2105</t>
  </si>
  <si>
    <t>Mike</t>
  </si>
  <si>
    <t>34356 Glouster Cir</t>
  </si>
  <si>
    <t>(517)282-0756</t>
  </si>
  <si>
    <t>(248)661-9973</t>
  </si>
  <si>
    <t>22805 Brookdale</t>
  </si>
  <si>
    <t>(248)888-9189</t>
  </si>
  <si>
    <t>(248)231-0099</t>
  </si>
  <si>
    <t>Christine</t>
  </si>
  <si>
    <t>(248)669-9004</t>
  </si>
  <si>
    <t>(248)661-6675</t>
  </si>
  <si>
    <t>ttf6626@sbcglobal.net</t>
  </si>
  <si>
    <t>(248)324-1839</t>
  </si>
  <si>
    <t>9054 Clubwood Dr</t>
  </si>
  <si>
    <t>(248)521-6250</t>
  </si>
  <si>
    <t>(248)462-2360</t>
  </si>
  <si>
    <t>wauldronk@hotmail.com</t>
  </si>
  <si>
    <t>(248)763-3074</t>
  </si>
  <si>
    <t>(248)669-3473</t>
  </si>
  <si>
    <t>(248)404-8237</t>
  </si>
  <si>
    <t>fwitsil@freepress.com</t>
  </si>
  <si>
    <t>Melissa</t>
  </si>
  <si>
    <t>(248)756-4981</t>
  </si>
  <si>
    <t>(248)820-9003</t>
  </si>
  <si>
    <t>(248)477-1464</t>
  </si>
  <si>
    <t>(248)486-3338</t>
  </si>
  <si>
    <t>salexan8@ford.com</t>
  </si>
  <si>
    <t>(248)996-7506</t>
  </si>
  <si>
    <t>Vickey</t>
  </si>
  <si>
    <t>(248)478-7683</t>
  </si>
  <si>
    <t>bbudgery@att.net</t>
  </si>
  <si>
    <t>Kathy</t>
  </si>
  <si>
    <t>248-760-2865</t>
  </si>
  <si>
    <t>(248)615-1523</t>
  </si>
  <si>
    <t>(248)880-5079</t>
  </si>
  <si>
    <t>Ellen</t>
  </si>
  <si>
    <t>(248)626-2099</t>
  </si>
  <si>
    <t>Sheri</t>
  </si>
  <si>
    <t>(248)788.3510</t>
  </si>
  <si>
    <t>(248)888-0146</t>
  </si>
  <si>
    <t>cgonzalez1@msn.com</t>
  </si>
  <si>
    <t>(248)661-6843</t>
  </si>
  <si>
    <t>lisahayes812@gmail.com</t>
  </si>
  <si>
    <t>(248)839-3699</t>
  </si>
  <si>
    <t>gregory.hooker@gm.com</t>
  </si>
  <si>
    <t>Renee</t>
  </si>
  <si>
    <t>(248)895-0215</t>
  </si>
  <si>
    <t>nklawendersr@gmail.com</t>
  </si>
  <si>
    <t>jklehm@comcast.net</t>
  </si>
  <si>
    <t>(248)756-8870</t>
  </si>
  <si>
    <t>(248)330-0091</t>
  </si>
  <si>
    <t>steven.koponen@farmington.k12.mi.us</t>
  </si>
  <si>
    <t>Jim</t>
  </si>
  <si>
    <t>(586)713-4366</t>
  </si>
  <si>
    <t>Jeannette</t>
  </si>
  <si>
    <t>malisow@sbcglobal.net</t>
  </si>
  <si>
    <t>Katie</t>
  </si>
  <si>
    <t>rsmclemore@aol.com</t>
  </si>
  <si>
    <t>(248)851-6046</t>
  </si>
  <si>
    <t>(248)626-1492</t>
  </si>
  <si>
    <t>Gloria</t>
  </si>
  <si>
    <t>(248)348-8514</t>
  </si>
  <si>
    <t>Deanna</t>
  </si>
  <si>
    <t>amcob@comcast.net</t>
  </si>
  <si>
    <t>Ann</t>
  </si>
  <si>
    <t>(248)363-5591</t>
  </si>
  <si>
    <t>pernickj@oakgov.com</t>
  </si>
  <si>
    <t>Kimberly</t>
  </si>
  <si>
    <t>petersx6@yahoo.com</t>
  </si>
  <si>
    <t>kristyn_pillitteri@hotmail.com</t>
  </si>
  <si>
    <t>(248)360-2626</t>
  </si>
  <si>
    <t>marypromine@earthlink.net</t>
  </si>
  <si>
    <t>Larry</t>
  </si>
  <si>
    <t>(248)489-5754</t>
  </si>
  <si>
    <t>FHFR436@hotmail.com</t>
  </si>
  <si>
    <t>(248)324-4480</t>
  </si>
  <si>
    <t>fsilvagi@gmail.com</t>
  </si>
  <si>
    <t>gsteven6@sbcglobal.net</t>
  </si>
  <si>
    <t>brian.r.ulmer@gmail.com</t>
  </si>
  <si>
    <t>Janette</t>
  </si>
  <si>
    <t>(248)462-1604</t>
  </si>
  <si>
    <t>Toni</t>
  </si>
  <si>
    <t>(248)752-2670</t>
  </si>
  <si>
    <t>wauldron@hotmail.com</t>
  </si>
  <si>
    <t>(248)471-2088</t>
  </si>
  <si>
    <t>Caprice</t>
  </si>
  <si>
    <t>(248)553-4374</t>
  </si>
  <si>
    <t>Cheryl</t>
  </si>
  <si>
    <t>(248)626-6948</t>
  </si>
  <si>
    <t>(248)442-0127</t>
  </si>
  <si>
    <t>Barb</t>
  </si>
  <si>
    <t>mwitsil@hotmail.com</t>
  </si>
  <si>
    <t>(248)669-1656</t>
  </si>
  <si>
    <t>Cindy</t>
  </si>
  <si>
    <t>(916)350-1288</t>
  </si>
  <si>
    <t xml:space="preserve">36875 Howard Rd </t>
  </si>
  <si>
    <t>Farmington Hills, MI 48331</t>
  </si>
  <si>
    <t xml:space="preserve">622 W. Marshall </t>
  </si>
  <si>
    <t>Ferndale, MI 48220</t>
  </si>
  <si>
    <t xml:space="preserve">34719 Bunker Hill </t>
  </si>
  <si>
    <t>Baker, John Paul</t>
  </si>
  <si>
    <t xml:space="preserve"> </t>
  </si>
  <si>
    <t xml:space="preserve">,  </t>
  </si>
  <si>
    <t xml:space="preserve"> 
 </t>
  </si>
  <si>
    <t xml:space="preserve">15737 Leona Dr </t>
  </si>
  <si>
    <t>Redford, MI 48239</t>
  </si>
  <si>
    <t xml:space="preserve">28441 Brandywine </t>
  </si>
  <si>
    <t>Farmington Hills, MI 48334</t>
  </si>
  <si>
    <t xml:space="preserve">443 Filmore St </t>
  </si>
  <si>
    <t>Canton, MI 48188</t>
  </si>
  <si>
    <t xml:space="preserve">Ryan Beehler
 </t>
  </si>
  <si>
    <t xml:space="preserve">34641 Princeton St </t>
  </si>
  <si>
    <t xml:space="preserve">21332 Parklane St </t>
  </si>
  <si>
    <t>Farmington Hills, MI 48335</t>
  </si>
  <si>
    <t xml:space="preserve">22218 Arbor Lane </t>
  </si>
  <si>
    <t>Farmington, MI 48336</t>
  </si>
  <si>
    <t xml:space="preserve">2105 Arbor Lane </t>
  </si>
  <si>
    <t>Wixom, MI 48393</t>
  </si>
  <si>
    <t xml:space="preserve">28113 Briar Hill </t>
  </si>
  <si>
    <t>Farmington Hills, MI 48336</t>
  </si>
  <si>
    <t xml:space="preserve">Honey Brown
 </t>
  </si>
  <si>
    <t xml:space="preserve">22811 Fox Creek </t>
  </si>
  <si>
    <t xml:space="preserve">21414 Whittington </t>
  </si>
  <si>
    <t>Carpenter Crawford, Nathan</t>
  </si>
  <si>
    <t xml:space="preserve">22095 W. Brandon </t>
  </si>
  <si>
    <t xml:space="preserve">2466 Yasmin </t>
  </si>
  <si>
    <t>Commerce Twp, MI 48382</t>
  </si>
  <si>
    <t>Demont, Lucas</t>
  </si>
  <si>
    <t xml:space="preserve">956 Lark Park </t>
  </si>
  <si>
    <t>Walled Lake, MI 48390</t>
  </si>
  <si>
    <t>Derocher, Jacob</t>
  </si>
  <si>
    <t xml:space="preserve">1364 Beverly </t>
  </si>
  <si>
    <t xml:space="preserve">23500 Middlebelt </t>
  </si>
  <si>
    <t xml:space="preserve">30756 Charleston Ct. </t>
  </si>
  <si>
    <t xml:space="preserve">29969 Pipers Lane </t>
  </si>
  <si>
    <t xml:space="preserve">Eric Exton
 </t>
  </si>
  <si>
    <t xml:space="preserve">34132 Oakland St </t>
  </si>
  <si>
    <t>Farmington, MI 48335</t>
  </si>
  <si>
    <t xml:space="preserve">501 Natures Cove Ct </t>
  </si>
  <si>
    <t xml:space="preserve">Carlos Gonzalez
 </t>
  </si>
  <si>
    <t>Gonzalez, Fernando</t>
  </si>
  <si>
    <t xml:space="preserve">1217 Sigma Road </t>
  </si>
  <si>
    <t xml:space="preserve">28060 Thornybrae Court </t>
  </si>
  <si>
    <t xml:space="preserve">25423 Skye Dr. </t>
  </si>
  <si>
    <t xml:space="preserve">21107 Oxford </t>
  </si>
  <si>
    <t xml:space="preserve">26051 Old Homestead </t>
  </si>
  <si>
    <t xml:space="preserve">1900 Blue Stone Ln </t>
  </si>
  <si>
    <t>Commerce Twp, MI 48390</t>
  </si>
  <si>
    <t xml:space="preserve">26583 HollyHill </t>
  </si>
  <si>
    <t xml:space="preserve">60618 Mary Lane </t>
  </si>
  <si>
    <t>South Lyon, MI 48178</t>
  </si>
  <si>
    <t xml:space="preserve">35676 Congress </t>
  </si>
  <si>
    <t>Hull, TJ</t>
  </si>
  <si>
    <t xml:space="preserve">25617 Skye Drive </t>
  </si>
  <si>
    <t xml:space="preserve">Thomas Hull
 </t>
  </si>
  <si>
    <t xml:space="preserve">28164 Wildwood Trail </t>
  </si>
  <si>
    <t xml:space="preserve">36652 Saxony </t>
  </si>
  <si>
    <t xml:space="preserve">33854 Harlan </t>
  </si>
  <si>
    <t xml:space="preserve">28111 Gettysburg </t>
  </si>
  <si>
    <t xml:space="preserve">Michael Kent
 </t>
  </si>
  <si>
    <t>Kidder, Zachary</t>
  </si>
  <si>
    <t xml:space="preserve">1486 Russ Roy Court </t>
  </si>
  <si>
    <t>White Lake, MI 48383</t>
  </si>
  <si>
    <t xml:space="preserve">Carolyn Kidder
 </t>
  </si>
  <si>
    <t xml:space="preserve">21799 Cass St </t>
  </si>
  <si>
    <t xml:space="preserve">860 Drakeshire Dr. </t>
  </si>
  <si>
    <t xml:space="preserve">22973 Mayfield Av </t>
  </si>
  <si>
    <t xml:space="preserve">35510 Bridlepath Lane </t>
  </si>
  <si>
    <t>Lavake, Bryan</t>
  </si>
  <si>
    <t xml:space="preserve">35185 Smithfield </t>
  </si>
  <si>
    <t>Lemense, Ryan</t>
  </si>
  <si>
    <t xml:space="preserve">23914 Farmington Rd. </t>
  </si>
  <si>
    <t xml:space="preserve">6326 Branford Dr. </t>
  </si>
  <si>
    <t>West Bloomfield, MI 48322</t>
  </si>
  <si>
    <t xml:space="preserve">5524 N Piccadilly </t>
  </si>
  <si>
    <t>West Bloombfield, MI 48322</t>
  </si>
  <si>
    <t xml:space="preserve">1698 Bolton </t>
  </si>
  <si>
    <t xml:space="preserve">837 Brushwood </t>
  </si>
  <si>
    <t>Wolverine Lake, MI 48390</t>
  </si>
  <si>
    <t xml:space="preserve">Lisa McDaniel
 </t>
  </si>
  <si>
    <t>25014 Independence Dr APT 9305</t>
  </si>
  <si>
    <t xml:space="preserve">29230 Sunridge </t>
  </si>
  <si>
    <t xml:space="preserve">31837 Marklawn </t>
  </si>
  <si>
    <t xml:space="preserve">31648 Folkstone Drive </t>
  </si>
  <si>
    <t xml:space="preserve">30038 W. 12 Mile Rd #41 </t>
  </si>
  <si>
    <t xml:space="preserve">45008 Turnberry </t>
  </si>
  <si>
    <t xml:space="preserve">Ping Xu
 </t>
  </si>
  <si>
    <t xml:space="preserve">2214 White Pine </t>
  </si>
  <si>
    <t xml:space="preserve">2505 Yasmin Dr </t>
  </si>
  <si>
    <t xml:space="preserve">28161 Grand Duke Drive </t>
  </si>
  <si>
    <t xml:space="preserve">35979 Castlemeadow Dr </t>
  </si>
  <si>
    <t xml:space="preserve">33833 Harlan Drive </t>
  </si>
  <si>
    <t xml:space="preserve">1107 Beechnut Drive </t>
  </si>
  <si>
    <t>OBoyle, Andrew</t>
  </si>
  <si>
    <t xml:space="preserve">1899 West Ridge Dr. </t>
  </si>
  <si>
    <t>Commerce Twp., MI 48390</t>
  </si>
  <si>
    <t xml:space="preserve">36243 Smithfield </t>
  </si>
  <si>
    <t xml:space="preserve">27424 Rosewood Ct </t>
  </si>
  <si>
    <t xml:space="preserve">9055 Clubwood </t>
  </si>
  <si>
    <t xml:space="preserve">30407 Five Mile Rd </t>
  </si>
  <si>
    <t>Livonia, MI 18154</t>
  </si>
  <si>
    <t xml:space="preserve">Derek Perry
 </t>
  </si>
  <si>
    <t xml:space="preserve">26400 Meadowview Dr. </t>
  </si>
  <si>
    <t xml:space="preserve">33209 Oaklnd </t>
  </si>
  <si>
    <t xml:space="preserve">7216 Hidden Creek Ct. </t>
  </si>
  <si>
    <t>Pillittiri, Bryson</t>
  </si>
  <si>
    <t xml:space="preserve">18866 Milburn </t>
  </si>
  <si>
    <t>Livonia, MI 48152</t>
  </si>
  <si>
    <t>Michael Pillitteri
Kristyn Pillitteri</t>
  </si>
  <si>
    <t>Pinnamaraju, Sajan</t>
  </si>
  <si>
    <t xml:space="preserve">36851 Blanchard Blvd Apt 202 </t>
  </si>
  <si>
    <t xml:space="preserve">350 Debra Ln </t>
  </si>
  <si>
    <t>Northville, MI 48167</t>
  </si>
  <si>
    <t>31870 Kingswood Lane Apt 703</t>
  </si>
  <si>
    <t xml:space="preserve">2436 Woodlawn </t>
  </si>
  <si>
    <t>Wolverine Lk, MI 48390</t>
  </si>
  <si>
    <t xml:space="preserve">562 Dawson Rdr </t>
  </si>
  <si>
    <t>Milford, MI 48381</t>
  </si>
  <si>
    <t xml:space="preserve">33614 Grand River Ave </t>
  </si>
  <si>
    <t xml:space="preserve">29257 Shenandoah </t>
  </si>
  <si>
    <t xml:space="preserve">43651 Cherrywood Ln </t>
  </si>
  <si>
    <t xml:space="preserve">Thirvnavakkaras Samynathan
 </t>
  </si>
  <si>
    <t>Sawasky, Nikolai</t>
  </si>
  <si>
    <t xml:space="preserve">12203 Chesapeake Cir </t>
  </si>
  <si>
    <t xml:space="preserve">Serenity Brain
 </t>
  </si>
  <si>
    <t xml:space="preserve">37730 Wendy Lee </t>
  </si>
  <si>
    <t xml:space="preserve">28432 Westerleigh </t>
  </si>
  <si>
    <t xml:space="preserve">6525 Heritage </t>
  </si>
  <si>
    <t xml:space="preserve">30507 Burbank St. </t>
  </si>
  <si>
    <t xml:space="preserve">Rahul Sharma
 </t>
  </si>
  <si>
    <t xml:space="preserve">4059 Garfield </t>
  </si>
  <si>
    <t>Wayne, MI 48184</t>
  </si>
  <si>
    <t xml:space="preserve">Jill Shork
 </t>
  </si>
  <si>
    <t xml:space="preserve">25061 Power Rd </t>
  </si>
  <si>
    <t xml:space="preserve">28897 Augusta </t>
  </si>
  <si>
    <t>27598 E. Echo Valley #246</t>
  </si>
  <si>
    <t xml:space="preserve">34457 Oakland </t>
  </si>
  <si>
    <t xml:space="preserve">25109 Westmoreland Dr </t>
  </si>
  <si>
    <t xml:space="preserve">Ryan Skaff
 </t>
  </si>
  <si>
    <t xml:space="preserve">29317 Whistler Drive </t>
  </si>
  <si>
    <t>Novi, MI 48377</t>
  </si>
  <si>
    <t xml:space="preserve">Janine Smith
 </t>
  </si>
  <si>
    <t xml:space="preserve">14833 Bassett St. </t>
  </si>
  <si>
    <t>Livonia, MI 48154</t>
  </si>
  <si>
    <t xml:space="preserve">29570 Gilchrest </t>
  </si>
  <si>
    <t xml:space="preserve">34356 Glouster Cir </t>
  </si>
  <si>
    <t xml:space="preserve">Timothy Swafford
 </t>
  </si>
  <si>
    <t xml:space="preserve">31215 Applewood Ln. </t>
  </si>
  <si>
    <t xml:space="preserve">22805 Brookdale </t>
  </si>
  <si>
    <t xml:space="preserve">Alexander Thomson
 </t>
  </si>
  <si>
    <t xml:space="preserve">7423 Muerdale </t>
  </si>
  <si>
    <t xml:space="preserve">Christine Tornton
 </t>
  </si>
  <si>
    <t xml:space="preserve">30512 Bristol Circle Ct </t>
  </si>
  <si>
    <t xml:space="preserve">6626 Leytonstone </t>
  </si>
  <si>
    <t xml:space="preserve">32348 Baintree Road </t>
  </si>
  <si>
    <t>Farmington, MI 48334</t>
  </si>
  <si>
    <t>Turkmani, Hanna</t>
  </si>
  <si>
    <t xml:space="preserve">9054 Clubwood Dr </t>
  </si>
  <si>
    <t>Commerce, MI 48390</t>
  </si>
  <si>
    <t xml:space="preserve">Brian Ulmer
 </t>
  </si>
  <si>
    <t xml:space="preserve">32381 Tareyton Street </t>
  </si>
  <si>
    <t xml:space="preserve">24622 Adams Ct. #208 </t>
  </si>
  <si>
    <t xml:space="preserve">1875 Greenmeadow Dr </t>
  </si>
  <si>
    <t xml:space="preserve">19 Devonshire Road </t>
  </si>
  <si>
    <t>Pleasant Ridge, MI 48069</t>
  </si>
  <si>
    <t xml:space="preserve">23930 Creekside </t>
  </si>
  <si>
    <t xml:space="preserve">25201 Bridle Path Ln </t>
  </si>
  <si>
    <t xml:space="preserve">Adults, </t>
  </si>
  <si>
    <t xml:space="preserve">23017 Willowbrook Dr. </t>
  </si>
  <si>
    <t xml:space="preserve">Yes 
 </t>
  </si>
  <si>
    <t>Al-Dairy, Chad</t>
  </si>
  <si>
    <t xml:space="preserve">52548 Caddy Ln </t>
  </si>
  <si>
    <t>Alexander, Jennifer</t>
  </si>
  <si>
    <t>Alexander, Shawn</t>
  </si>
  <si>
    <t>Andrew, Sr., Brian</t>
  </si>
  <si>
    <t xml:space="preserve">21580 Power </t>
  </si>
  <si>
    <t xml:space="preserve">Yes (248) 815-7561
 </t>
  </si>
  <si>
    <t>Brown, Thomas</t>
  </si>
  <si>
    <t xml:space="preserve">32595 11 Mile Rd </t>
  </si>
  <si>
    <t xml:space="preserve">Yes (248) 498-2813
 </t>
  </si>
  <si>
    <t xml:space="preserve">Yes (313) 805-6591
 </t>
  </si>
  <si>
    <t>DeMont, Chris</t>
  </si>
  <si>
    <t xml:space="preserve">Yes (248) 770-9000
 </t>
  </si>
  <si>
    <t>Dowds, Dawn</t>
  </si>
  <si>
    <t xml:space="preserve">31197 Folsom Rd </t>
  </si>
  <si>
    <t xml:space="preserve">Yes 248-858-1271
 </t>
  </si>
  <si>
    <t xml:space="preserve">23690 Whittaker </t>
  </si>
  <si>
    <t xml:space="preserve">Yes (248) 548-5249
 </t>
  </si>
  <si>
    <t>Ely, Chris</t>
  </si>
  <si>
    <t xml:space="preserve">21222 Larkspur St </t>
  </si>
  <si>
    <t>Ely, Jeff</t>
  </si>
  <si>
    <t>Exton, Eric</t>
  </si>
  <si>
    <t>Fernquist, Dave</t>
  </si>
  <si>
    <t xml:space="preserve">5565 Pembury Ln </t>
  </si>
  <si>
    <t xml:space="preserve">Yes (248) 626-2000
 </t>
  </si>
  <si>
    <t>Fishman, Charles</t>
  </si>
  <si>
    <t xml:space="preserve">35055 Quaker Way </t>
  </si>
  <si>
    <t>Farmington Hls, MI 48331</t>
  </si>
  <si>
    <t xml:space="preserve">Yes (586) 978-0044
 </t>
  </si>
  <si>
    <t>Fuller, Rick</t>
  </si>
  <si>
    <t xml:space="preserve">26083 Plesant Vally </t>
  </si>
  <si>
    <t xml:space="preserve">Yes (248) 840-6926
 </t>
  </si>
  <si>
    <t>Hales, David</t>
  </si>
  <si>
    <t xml:space="preserve">Yes (734) 334-1311
 </t>
  </si>
  <si>
    <t xml:space="preserve">30061 White Hall Dr. </t>
  </si>
  <si>
    <t>Hansen, Mark</t>
  </si>
  <si>
    <t xml:space="preserve">Yes (313) 805-2773
 </t>
  </si>
  <si>
    <t>Hayes, Lisa</t>
  </si>
  <si>
    <t xml:space="preserve">Yes (248) 597-3626
 </t>
  </si>
  <si>
    <t>Hodge, Rachel</t>
  </si>
  <si>
    <t xml:space="preserve">26583 Holly Hill </t>
  </si>
  <si>
    <t>Hooker, Greg</t>
  </si>
  <si>
    <t xml:space="preserve">Yes (586) 575-3620
 </t>
  </si>
  <si>
    <t xml:space="preserve">Yes (248) 804-0499
 </t>
  </si>
  <si>
    <t xml:space="preserve">5215 Forestdale Ct. </t>
  </si>
  <si>
    <t>Jiang, David</t>
  </si>
  <si>
    <t>Klawender, Norm</t>
  </si>
  <si>
    <t>Klehm Sr, John</t>
  </si>
  <si>
    <t xml:space="preserve">Yes (248) 318-6151
 </t>
  </si>
  <si>
    <t>Knie, Claire</t>
  </si>
  <si>
    <t xml:space="preserve">33810 Longwood </t>
  </si>
  <si>
    <t>Knie, Constance</t>
  </si>
  <si>
    <t xml:space="preserve">32306 Baintree </t>
  </si>
  <si>
    <t>Koh, John</t>
  </si>
  <si>
    <t xml:space="preserve">Yes (248) 334-4906
 </t>
  </si>
  <si>
    <t>Koponen, Steven</t>
  </si>
  <si>
    <t xml:space="preserve">Yes (248) 426-5214
 </t>
  </si>
  <si>
    <t xml:space="preserve">Yes (248) 888-0206
 </t>
  </si>
  <si>
    <t>Larsen, Jim</t>
  </si>
  <si>
    <t xml:space="preserve">21730 Cass St. </t>
  </si>
  <si>
    <t>Larsen, Mary</t>
  </si>
  <si>
    <t xml:space="preserve">Yes (248) 489-3819
 </t>
  </si>
  <si>
    <t>LeMense, Thomas</t>
  </si>
  <si>
    <t xml:space="preserve">Yes (734) 779-5067
 </t>
  </si>
  <si>
    <t xml:space="preserve">Yes (734) 946-2253
 </t>
  </si>
  <si>
    <t>Libcke, Robert</t>
  </si>
  <si>
    <t>Malisow, Art</t>
  </si>
  <si>
    <t xml:space="preserve">Yes (248) 538-1800
 </t>
  </si>
  <si>
    <t>McLemore, Raymond</t>
  </si>
  <si>
    <t xml:space="preserve">Yes (313) 727-2012
 </t>
  </si>
  <si>
    <t>Meier, Werner</t>
  </si>
  <si>
    <t xml:space="preserve">29200 Westmont Ct </t>
  </si>
  <si>
    <t xml:space="preserve">Yes (248) 583-0594
 </t>
  </si>
  <si>
    <t xml:space="preserve">5518 Normanhurst </t>
  </si>
  <si>
    <t>Nazaroff, Norman</t>
  </si>
  <si>
    <t xml:space="preserve">28400 Meadowbrook </t>
  </si>
  <si>
    <t xml:space="preserve">Yes (248) 344-1636
 </t>
  </si>
  <si>
    <t>Nowicki, Dean</t>
  </si>
  <si>
    <t xml:space="preserve">Yes (313) 805-4743
 </t>
  </si>
  <si>
    <t>O'Boyle, Jeffrey</t>
  </si>
  <si>
    <t>Perlman, Peter</t>
  </si>
  <si>
    <t xml:space="preserve">3180 Park Forest Dr. </t>
  </si>
  <si>
    <t>West Bloomfield, MI 48324</t>
  </si>
  <si>
    <t xml:space="preserve">Yes (248) 668-5800
 </t>
  </si>
  <si>
    <t>Pernick, Jason</t>
  </si>
  <si>
    <t xml:space="preserve">Yes (248) 858-0656
 </t>
  </si>
  <si>
    <t>Peters, Michael</t>
  </si>
  <si>
    <t xml:space="preserve">Yes (248) 994-2743
 </t>
  </si>
  <si>
    <t>Phillabaum, Mark</t>
  </si>
  <si>
    <t xml:space="preserve">Yes (313) 390-1798
 </t>
  </si>
  <si>
    <t>Pillitteri, Kristyn</t>
  </si>
  <si>
    <t>Radford, Tom K</t>
  </si>
  <si>
    <t xml:space="preserve">6989 Woodview Ct </t>
  </si>
  <si>
    <t>Radford, T-Rad</t>
  </si>
  <si>
    <t>Robichaud, Marc</t>
  </si>
  <si>
    <t xml:space="preserve">6371 Willow Rd </t>
  </si>
  <si>
    <t xml:space="preserve">Yes (248) 960-3737
 </t>
  </si>
  <si>
    <t>Romine, Mary</t>
  </si>
  <si>
    <t xml:space="preserve">28316 Kendallwood </t>
  </si>
  <si>
    <t>Schultz, Mike</t>
  </si>
  <si>
    <t xml:space="preserve">Yes (248) 349-4500
 </t>
  </si>
  <si>
    <t xml:space="preserve">27870 Copper Creek Ln </t>
  </si>
  <si>
    <t>Silvagi, Matthew</t>
  </si>
  <si>
    <t>Stevens, Gregory</t>
  </si>
  <si>
    <t xml:space="preserve">Yes (313) 805-7166
 </t>
  </si>
  <si>
    <t>Sturm, Mike</t>
  </si>
  <si>
    <t xml:space="preserve">Yes (248) 755-2105
 </t>
  </si>
  <si>
    <t>Ulmer, Brian</t>
  </si>
  <si>
    <t xml:space="preserve">Yes (248) 668-2676
 </t>
  </si>
  <si>
    <t>Unick, Dean</t>
  </si>
  <si>
    <t xml:space="preserve">2484 Fordham </t>
  </si>
  <si>
    <t>Keego Harbor, MI 48320</t>
  </si>
  <si>
    <t>Vandeveer, Tom</t>
  </si>
  <si>
    <t xml:space="preserve">22655 Brookdale St </t>
  </si>
  <si>
    <t xml:space="preserve">Yes (469) 236-2402
 </t>
  </si>
  <si>
    <t xml:space="preserve">Yes (248) 430-4015
 </t>
  </si>
  <si>
    <t xml:space="preserve">23950 Fairview Street </t>
  </si>
  <si>
    <t xml:space="preserve">Yes (313) 805-6922
 </t>
  </si>
  <si>
    <t>Wernette, Chris</t>
  </si>
  <si>
    <t xml:space="preserve">27962 Gaines Mill </t>
  </si>
  <si>
    <t>Wernette, Gerald</t>
  </si>
  <si>
    <t xml:space="preserve">Yes (248) 293-7085
 </t>
  </si>
  <si>
    <t>Williams, Chuck</t>
  </si>
  <si>
    <t xml:space="preserve">32936 Hargrove Ct </t>
  </si>
  <si>
    <t xml:space="preserve">32936 Hargrove Ct. </t>
  </si>
  <si>
    <t xml:space="preserve">Yes (248) 932-3390
 </t>
  </si>
  <si>
    <t xml:space="preserve">25834 Livingston Circle </t>
  </si>
  <si>
    <t>Witsil, Frank</t>
  </si>
  <si>
    <t>Witsil, Melissa</t>
  </si>
  <si>
    <t>Ziegelman, Daryl</t>
  </si>
  <si>
    <t xml:space="preserve">1449 Lakeside Ct. </t>
  </si>
  <si>
    <t xml:space="preserve">Yes (248) 615-4646
 </t>
  </si>
  <si>
    <t>Ziemba, Stephen</t>
  </si>
  <si>
    <t xml:space="preserve">41606 Haggerty Woods Ct </t>
  </si>
  <si>
    <t xml:space="preserve">Canton, MI </t>
  </si>
  <si>
    <t>CC</t>
  </si>
  <si>
    <t>?</t>
  </si>
  <si>
    <t>DRIVE 2</t>
  </si>
  <si>
    <t>Event Name</t>
  </si>
  <si>
    <t>Start Date</t>
  </si>
  <si>
    <t>End Date</t>
  </si>
  <si>
    <t>Registration Number</t>
  </si>
  <si>
    <t>Registered By First Name</t>
  </si>
  <si>
    <t>Registered By Last Name</t>
  </si>
  <si>
    <t>Registered By Address</t>
  </si>
  <si>
    <t>Registered By City</t>
  </si>
  <si>
    <t>Registered By State</t>
  </si>
  <si>
    <t>Registered By Postal Code</t>
  </si>
  <si>
    <t>Registered By Phone</t>
  </si>
  <si>
    <t>Registered By Email</t>
  </si>
  <si>
    <t>Registration Date/Time</t>
  </si>
  <si>
    <t>Effective Date</t>
  </si>
  <si>
    <t>Registration Cost</t>
  </si>
  <si>
    <t>Amount Of Discount</t>
  </si>
  <si>
    <t>Amount Of Tax</t>
  </si>
  <si>
    <t>Total Amount Paid</t>
  </si>
  <si>
    <t>Registrant Cost</t>
  </si>
  <si>
    <t>Registered</t>
  </si>
  <si>
    <t>Waitlisted</t>
  </si>
  <si>
    <t>Attended</t>
  </si>
  <si>
    <t>First Name</t>
  </si>
  <si>
    <t>Last Name</t>
  </si>
  <si>
    <t>Telephone</t>
  </si>
  <si>
    <t>Address</t>
  </si>
  <si>
    <t>City</t>
  </si>
  <si>
    <t>State</t>
  </si>
  <si>
    <t>Postal Code</t>
  </si>
  <si>
    <t>Country</t>
  </si>
  <si>
    <t>Telephone 2</t>
  </si>
  <si>
    <t>Fax</t>
  </si>
  <si>
    <t>Parents</t>
  </si>
  <si>
    <t>Email 2</t>
  </si>
  <si>
    <t>Title</t>
  </si>
  <si>
    <t>Suffix</t>
  </si>
  <si>
    <t>Gender</t>
  </si>
  <si>
    <t>Training 1</t>
  </si>
  <si>
    <t>Training 2</t>
  </si>
  <si>
    <t>Generic 1</t>
  </si>
  <si>
    <t>Generic 2</t>
  </si>
  <si>
    <t>susanksimms@gmail.com</t>
  </si>
  <si>
    <t>179 Youth</t>
  </si>
  <si>
    <t>248 763 8277</t>
  </si>
  <si>
    <t>US</t>
  </si>
  <si>
    <t>734-564-0944</t>
  </si>
  <si>
    <t>179 Adult</t>
  </si>
  <si>
    <t>248-624-9794</t>
  </si>
  <si>
    <t>jbudgery@att.net</t>
  </si>
  <si>
    <t>248-508-7328</t>
  </si>
  <si>
    <t>carrie.richards12@gmail.com</t>
  </si>
  <si>
    <t>damock14@gmail.com</t>
  </si>
  <si>
    <t>248-661-5597</t>
  </si>
  <si>
    <t>248-820-9003</t>
  </si>
  <si>
    <t>LZerbonia@sbcglobal.net</t>
  </si>
  <si>
    <t>fhfr436@hotmail.com</t>
  </si>
  <si>
    <t>Gagnon_jill@yahoo.com</t>
  </si>
  <si>
    <t>248-324-1816</t>
  </si>
  <si>
    <t>larryromine@mi.rr.com</t>
  </si>
  <si>
    <t>734-560-1810</t>
  </si>
  <si>
    <t>timswafford@yahoo.com</t>
  </si>
  <si>
    <t>smiryala@aol.com</t>
  </si>
  <si>
    <t>248-295-6060</t>
  </si>
  <si>
    <t>Scouting172@Gmail.com</t>
  </si>
  <si>
    <t>alec_thomson@hotmail.com</t>
  </si>
  <si>
    <t>248-756-4981</t>
  </si>
  <si>
    <t>graysonyandora@gmail.com</t>
  </si>
  <si>
    <t>carrizales1998@sbcglobal.net</t>
  </si>
  <si>
    <t>28-714-9427</t>
  </si>
  <si>
    <t>248-478-4709</t>
  </si>
  <si>
    <t>248-755-2105</t>
  </si>
  <si>
    <t>Pingpingxu@yahoo.com</t>
  </si>
  <si>
    <t>pitaboy28@gmail.com</t>
  </si>
  <si>
    <t>248-568-0302</t>
  </si>
  <si>
    <t>jdsmith74@sbcglobal.net</t>
  </si>
  <si>
    <t>bmuraco@yahoo.com</t>
  </si>
  <si>
    <t>markusmicha071603@gmail.com</t>
  </si>
  <si>
    <t>248-231-1871</t>
  </si>
  <si>
    <t>kwillis963@gmail.com</t>
  </si>
  <si>
    <t>miranda.webster@gmail.com</t>
  </si>
  <si>
    <t xml:space="preserve">Drive to Camp: kevin Kyles
</t>
  </si>
  <si>
    <t>YYSim</t>
  </si>
  <si>
    <t>Needs doubleknot login id</t>
  </si>
  <si>
    <t>Could use ride from home (Ulmer, Pernick, Willis, DeRocher)</t>
  </si>
  <si>
    <t>Has Ride (Kyles)</t>
  </si>
  <si>
    <t>vibindesignz@gmail.com</t>
  </si>
  <si>
    <t>35165 Drakeshire PL FH 48335</t>
  </si>
  <si>
    <t>NOT GOING</t>
  </si>
  <si>
    <t>jarnac12@yahoo.com</t>
  </si>
  <si>
    <t>kns.eagle@att.net</t>
  </si>
  <si>
    <t>mike.j.bloomfield@gmail.com</t>
  </si>
  <si>
    <t>hjbaker95@gmail.com</t>
  </si>
  <si>
    <t>248-505-6615</t>
  </si>
  <si>
    <t>248-478-5133</t>
  </si>
  <si>
    <t>AFPeterson@earthlink.net</t>
  </si>
  <si>
    <t xml:space="preserve">Kristina Eagle, kns.eagle@att.net
 </t>
  </si>
  <si>
    <t xml:space="preserve">3621 walnut lake rd. </t>
  </si>
  <si>
    <t>West bloomfield. 48323</t>
  </si>
  <si>
    <t>cynthia.miller@ally.com</t>
  </si>
  <si>
    <t>25617 Skye Dr</t>
  </si>
  <si>
    <t>koutawataru1@gmail.com</t>
  </si>
  <si>
    <t>jillshork@hotmail.com</t>
  </si>
  <si>
    <t>sandy.grinsell@gm.com</t>
  </si>
  <si>
    <t>Hull, Justin</t>
  </si>
  <si>
    <t>Snakes</t>
  </si>
  <si>
    <t>Rams</t>
  </si>
  <si>
    <t>Wolves</t>
  </si>
  <si>
    <t>ederocher@aristeo.com</t>
  </si>
  <si>
    <t>Horiguchi, Kouta</t>
  </si>
  <si>
    <t>sjdemont@gmail.com</t>
  </si>
  <si>
    <t>Potato Hawks</t>
  </si>
  <si>
    <t>Beehler, Max</t>
  </si>
  <si>
    <t>ap_benjamin@yahoo.com</t>
  </si>
  <si>
    <t>aug1947_15@yahoo.com</t>
  </si>
  <si>
    <t>noza8181@gmail.com</t>
  </si>
  <si>
    <t>diannalrose01@gmail.com</t>
  </si>
  <si>
    <t>Gafarov, Daniel</t>
  </si>
  <si>
    <t>Rose, Matthew</t>
  </si>
  <si>
    <t>Eagle, Andrew</t>
  </si>
  <si>
    <t>Garlinghouse, Michael</t>
  </si>
  <si>
    <t>Schilke, Ray</t>
  </si>
  <si>
    <t>DRIVE 3</t>
  </si>
  <si>
    <t>dschilke@mi.rr.com</t>
  </si>
  <si>
    <t>mannysingla@gmail.com</t>
  </si>
  <si>
    <t>dan@danfire.com</t>
  </si>
  <si>
    <t>jennmilton33@gmail.com</t>
  </si>
  <si>
    <t>Singla, Krish</t>
  </si>
  <si>
    <t>Has Ride (Family)</t>
  </si>
  <si>
    <t>Baca, Diego</t>
  </si>
  <si>
    <t>heather@coveredroad.com</t>
  </si>
  <si>
    <t>mrsbloomfield@hotmail.com</t>
  </si>
  <si>
    <t>carrizaus1998@sbcglobal.net</t>
  </si>
  <si>
    <t>Twomanyboys@att.net</t>
  </si>
  <si>
    <t>GAGNON_JILL@YAHOO.COM</t>
  </si>
  <si>
    <t>Parent1 Email</t>
  </si>
  <si>
    <t>hammerclan@sbcglobal.net</t>
  </si>
  <si>
    <t>karen.hill@bms.com</t>
  </si>
  <si>
    <t>margaretpcc@gmail.com</t>
  </si>
  <si>
    <t>marquelhowell@att.net</t>
  </si>
  <si>
    <t>joemansmama@gmail.com</t>
  </si>
  <si>
    <t>cpennin1@yahoo.com</t>
  </si>
  <si>
    <t>afpeterson@earthlink.net</t>
  </si>
  <si>
    <t>brainser@yahoo.com</t>
  </si>
  <si>
    <t>Brendaschultz@earthlink.net</t>
  </si>
  <si>
    <t>viceL6@yahoo.com</t>
  </si>
  <si>
    <t>myandora@mi.rr.com</t>
  </si>
  <si>
    <t>lzerbonia@sbcglobal.net</t>
  </si>
  <si>
    <t>Parent2 Email</t>
  </si>
  <si>
    <t>Home Address</t>
  </si>
  <si>
    <t>Ferndale  MI  48220</t>
  </si>
  <si>
    <t>brianbaker@coveredroad.com</t>
  </si>
  <si>
    <t>Farmington Hills  MI  48331</t>
  </si>
  <si>
    <t>Canton  MI  48188</t>
  </si>
  <si>
    <t>martybeem1@yahoo.com</t>
  </si>
  <si>
    <t>mike.bilson860@gmail.com</t>
  </si>
  <si>
    <t>Farmington Hills  MI  48335</t>
  </si>
  <si>
    <t xml:space="preserve">Bloomfield, Michael (Scott) </t>
  </si>
  <si>
    <t>Farmington  MI  48336</t>
  </si>
  <si>
    <t>Farmington Hills  MI  48336</t>
  </si>
  <si>
    <t>designgrasvitas@hotmail.com</t>
  </si>
  <si>
    <t>Commerce Twp  MI  48382</t>
  </si>
  <si>
    <t>Walled Lake  MI  48390</t>
  </si>
  <si>
    <t>23500 Middlebelt Road</t>
  </si>
  <si>
    <t>Farmington Hills  MI  48334</t>
  </si>
  <si>
    <t>32050 Grand River</t>
  </si>
  <si>
    <t>jeremy_gagnon@yahoo.com</t>
  </si>
  <si>
    <t>Farmington  MI  48335</t>
  </si>
  <si>
    <t>Ganesan, Roshan</t>
  </si>
  <si>
    <t>mgsrini1@yahoo.com</t>
  </si>
  <si>
    <t>29314 Stillwater</t>
  </si>
  <si>
    <t>ajg3-deb@comcast.net</t>
  </si>
  <si>
    <t>3172 Thimbleberry</t>
  </si>
  <si>
    <t>Wixom  MI  48393</t>
  </si>
  <si>
    <t>bgrins404@earthlink.net</t>
  </si>
  <si>
    <t>Commerce Twp  MI  48390</t>
  </si>
  <si>
    <t>fred@pccomplete.com</t>
  </si>
  <si>
    <t xml:space="preserve">Hooker, Joshua (Josh) </t>
  </si>
  <si>
    <t>South Lyon  MI  48178</t>
  </si>
  <si>
    <t>41390 Clinton Dr.</t>
  </si>
  <si>
    <t>Novi  MI  48377</t>
  </si>
  <si>
    <t>todd-howell@att.net</t>
  </si>
  <si>
    <t xml:space="preserve">Hull, Thomas (TJ) </t>
  </si>
  <si>
    <t xml:space="preserve">Kent, Zoe (Zaine) </t>
  </si>
  <si>
    <t>mkent1234@yahoo.com</t>
  </si>
  <si>
    <t>Klawender, Norman JR</t>
  </si>
  <si>
    <t xml:space="preserve">Koponen, Viitaliiy (Vitaliy) </t>
  </si>
  <si>
    <t>bethaleon@sbcglobal.net</t>
  </si>
  <si>
    <t>West Bloomfield  MI  48322</t>
  </si>
  <si>
    <t>emicha@livoniapublicschools.org</t>
  </si>
  <si>
    <t>rmilton91@gmail.com</t>
  </si>
  <si>
    <t>30074 Willow Ct.</t>
  </si>
  <si>
    <t>pingpingxu@yahoo.com</t>
  </si>
  <si>
    <t>cvsrxian@yahoo.com</t>
  </si>
  <si>
    <t>Commerce Twp.  MI  48390</t>
  </si>
  <si>
    <t>dglsjptrsn@earthlink.net</t>
  </si>
  <si>
    <t xml:space="preserve">Phillips, Cameron (Cam) </t>
  </si>
  <si>
    <t>30048 Fernhill</t>
  </si>
  <si>
    <t>m.pillitteri@mac.com</t>
  </si>
  <si>
    <t>Livonia  MI  48152</t>
  </si>
  <si>
    <t>satishp@rocketmail.com</t>
  </si>
  <si>
    <t>aprogar3@gmail.com</t>
  </si>
  <si>
    <t>Wolverine Lk  MI  48390</t>
  </si>
  <si>
    <t>Rodrigues, Francisco</t>
  </si>
  <si>
    <t>rosemilli@hotmail.com</t>
  </si>
  <si>
    <t>24702 Independence Dr</t>
  </si>
  <si>
    <t>35975 King Eward</t>
  </si>
  <si>
    <t>Sahasrabuddhe, Vyom</t>
  </si>
  <si>
    <t>pallavi26@gmail.com</t>
  </si>
  <si>
    <t>23009 Glenmoor Heights</t>
  </si>
  <si>
    <t>32492 Shady Ridge Dr</t>
  </si>
  <si>
    <t>eric.shaffer@us.army.mil</t>
  </si>
  <si>
    <t>Wayne  MI  48184</t>
  </si>
  <si>
    <t>g20vi@yahoo.com</t>
  </si>
  <si>
    <t>berniejsimms@gmail.com</t>
  </si>
  <si>
    <t>3467 Winchester Rd</t>
  </si>
  <si>
    <t>Livonia  MI  48154</t>
  </si>
  <si>
    <t>tbtsadik@gmail.com</t>
  </si>
  <si>
    <t>btryon@williams-int.com</t>
  </si>
  <si>
    <t>Commerce  MI  48390</t>
  </si>
  <si>
    <t xml:space="preserve">Witsil, Tahei (Daniel) </t>
  </si>
  <si>
    <t>Pleasant Ridge  MI  48069</t>
  </si>
  <si>
    <t>yandoram@mi.rr.com</t>
  </si>
  <si>
    <t>Ralph.Zerbonia@cengage.com</t>
  </si>
  <si>
    <t>DRIVE 4</t>
  </si>
  <si>
    <t>Allergic to all nuts</t>
  </si>
  <si>
    <t>Drive Home: Vitaliy Koponen</t>
  </si>
  <si>
    <t>Baca Mora, Said</t>
  </si>
  <si>
    <t>Has Ride (Sahasrabuddhe)</t>
  </si>
  <si>
    <t>Has Ride (Rodriquez)</t>
  </si>
  <si>
    <t>Albanese, Nathan</t>
  </si>
  <si>
    <t>Has Ride (Silvagi)</t>
  </si>
  <si>
    <t>Has Ride (Gagnon)</t>
  </si>
  <si>
    <t>Has Ride (Koponen)</t>
  </si>
  <si>
    <t>College Crew</t>
  </si>
  <si>
    <t>Has Ride (Schultz)</t>
  </si>
  <si>
    <t>Has Ride (Kent)</t>
  </si>
  <si>
    <t>Has Ride (Baca)</t>
  </si>
  <si>
    <t>Andrick, Ryan</t>
  </si>
  <si>
    <t>Pillitteri, Bryson</t>
  </si>
  <si>
    <t>Has Ride (Smith)</t>
  </si>
  <si>
    <t>Has Ride (Schilke)</t>
  </si>
  <si>
    <t>Has Ride (Yandora)</t>
  </si>
  <si>
    <t>Wauldron, Nichole</t>
  </si>
  <si>
    <t>Has Ride (Swafford)</t>
  </si>
  <si>
    <t>this is home coming weekend for Jacob, he will be leaving camp early Saturday morning</t>
  </si>
  <si>
    <t>My son has Tree Nut Allergies and carries an EPI pen. He also does not eat beef or pork.</t>
  </si>
  <si>
    <t>Drive to Camp: Not promised, but could drive Daniel Gafarov
Drive Home: Not promised, but could drive Daniel GafarovMike Imel likely will be in/out on the weekend.  Also doing Pack Popcorn sales this weekend.</t>
  </si>
  <si>
    <t>DeMont, Carolyn</t>
  </si>
  <si>
    <t>Rodriquez, Francisco</t>
  </si>
  <si>
    <t>Come watch your stu</t>
  </si>
  <si>
    <t>Bringing Vyom Sahasrabuddhe home</t>
  </si>
  <si>
    <t>I (Brian Ulmer) will be attending as well but with Pack 222</t>
  </si>
  <si>
    <t>Ryan has food allergies: Gluten, Egg, and Dairy Ryan will mainly be with Webelos Pack 773 (with younger son) and eating with Troop 179.</t>
  </si>
  <si>
    <t xml:space="preserve">Drive to Camp: Departing Farmington area around 5pm
</t>
  </si>
  <si>
    <t>Has Ride (Imel)</t>
  </si>
  <si>
    <t>Arriving late Fri, leaving Sat afternoon for a soccer game, and returning Sat night</t>
  </si>
  <si>
    <t>(maybe room for one extra scout)</t>
  </si>
  <si>
    <t>Silvagi, Frankie</t>
  </si>
  <si>
    <t>Silvagi, Suzie</t>
  </si>
  <si>
    <t>(maybe could drive out to camp too)</t>
  </si>
  <si>
    <r>
      <rPr>
        <b/>
        <sz val="8"/>
        <rFont val="Arial"/>
        <family val="2"/>
      </rPr>
      <t>Payed through OA</t>
    </r>
    <r>
      <rPr>
        <sz val="8"/>
        <rFont val="Arial"/>
        <family val="2"/>
      </rPr>
      <t>, going up after meet, taking Bakers.</t>
    </r>
  </si>
  <si>
    <t>Leaving Sat about 1pm</t>
  </si>
  <si>
    <t>Braden Baker, Sean Baker and Matthew Schultz all have a cross country meet on Friday evening so they will be late to camp.</t>
  </si>
  <si>
    <t>Perinpanaygam, Jeremy</t>
  </si>
  <si>
    <t>Grade</t>
  </si>
  <si>
    <t>Has Ride (Bloomfield)</t>
  </si>
  <si>
    <t>Has Ride (Richards)</t>
  </si>
  <si>
    <t>Has Ride (Hull)</t>
  </si>
  <si>
    <t>Has Ride (Efrusy)</t>
  </si>
  <si>
    <t>Can DRIVE 2, would leave about 4pm</t>
  </si>
  <si>
    <t>Arriving Sat morning, leaving Sat night. Rakshan is allergic to nuts and eggs.</t>
  </si>
  <si>
    <t>Baca, Deigo</t>
  </si>
  <si>
    <t>Could drive Fri instead of Sun if needed</t>
  </si>
  <si>
    <t>Leaving camp Sat afternoon about 4pm</t>
  </si>
  <si>
    <t>Maybe drive others to camp?</t>
  </si>
  <si>
    <t>Saturday day only</t>
  </si>
  <si>
    <t>Has Ride (Baker P)</t>
  </si>
  <si>
    <t>Goats</t>
  </si>
  <si>
    <t>James Beem</t>
  </si>
  <si>
    <t xml:space="preserve">Pedro </t>
  </si>
  <si>
    <t>Ziegelman, Sam</t>
  </si>
  <si>
    <t>Bryan LaVake</t>
  </si>
  <si>
    <t>Adam Klehm</t>
  </si>
  <si>
    <t>Jacob DeRocher</t>
  </si>
  <si>
    <t>Andrew Milton</t>
  </si>
  <si>
    <t>Icon</t>
  </si>
  <si>
    <t>R</t>
  </si>
  <si>
    <t>O</t>
  </si>
  <si>
    <t>Y</t>
  </si>
  <si>
    <t>G</t>
  </si>
  <si>
    <t>B</t>
  </si>
  <si>
    <t>V</t>
  </si>
  <si>
    <t>I will drive my scout, and I can drive other scouts HOME.</t>
  </si>
  <si>
    <t>I will drive my scout, and I can drive other scouts TO camp.</t>
  </si>
  <si>
    <t>I can drive ONLY my scout HOME.</t>
  </si>
  <si>
    <t>I can drive ONLY my scout TO camp.</t>
  </si>
  <si>
    <t>I have arranged a ride for my scout TO camp..</t>
  </si>
  <si>
    <t>I have arranged a ride for my scout HOME.</t>
  </si>
  <si>
    <t xml:space="preserve">Rodrigues, Francisco </t>
  </si>
  <si>
    <t>Farmington Hills, MI  48335</t>
  </si>
  <si>
    <t>Patrick Baker pbakerlaw11@gmail.com  248 202 4144
Gaile Baker, gbbaker8@gmail.com; cell: 248-331-5411</t>
  </si>
  <si>
    <t>Rose Rodrigues 2489904331  rosemilli@hotmail.com</t>
  </si>
  <si>
    <t>My Scout(s) have permission to go on this campout:</t>
  </si>
  <si>
    <t>How will your scout(s) get TO camp?</t>
  </si>
  <si>
    <t>How many scouts (including your own) can you drive TO camp?</t>
  </si>
  <si>
    <t>I've promised a ride to the following scout(s) TO camp:</t>
  </si>
  <si>
    <t>My scout(s) will be riding TO camp with:</t>
  </si>
  <si>
    <t>How will your scout(s) get HOME from camp?</t>
  </si>
  <si>
    <t>How many scouts (including your own) can you drive HOME from camp?</t>
  </si>
  <si>
    <t>I've promised a ride HOME to the following scout(s):</t>
  </si>
  <si>
    <t>My scout(s) will be riding HOME from camp with:</t>
  </si>
  <si>
    <t>My scout will be arrive at camp the usual time.:Yes</t>
  </si>
  <si>
    <t>My scout will be arrive at camp the usual time.:Other</t>
  </si>
  <si>
    <t>My scout will be leaving camp the usual time.:Yes</t>
  </si>
  <si>
    <t>My scout will be leaving camp the usual time.:Other</t>
  </si>
  <si>
    <t>Please update our emergency contact numbers:Temporary</t>
  </si>
  <si>
    <t>Please update our emergency contact numbers:Other</t>
  </si>
  <si>
    <t>Please update our emergency contact numbers:Permanent</t>
  </si>
  <si>
    <t>Is there any other information we need to know?</t>
  </si>
  <si>
    <t>Time</t>
  </si>
  <si>
    <t>Updated 2/4/20</t>
  </si>
  <si>
    <t>Teddy Bear</t>
  </si>
  <si>
    <t>Venture Reserve</t>
  </si>
  <si>
    <t>GOAT</t>
  </si>
  <si>
    <t>N/A</t>
  </si>
  <si>
    <t>Goat</t>
  </si>
  <si>
    <t>RIDES HOME FROM CAMP</t>
  </si>
  <si>
    <t>Rams Patrol</t>
  </si>
  <si>
    <t>Wolves Republic</t>
  </si>
  <si>
    <t>Teddy Bears</t>
  </si>
  <si>
    <t>Reese, Jonas</t>
  </si>
  <si>
    <t>RIDES TO CAMP</t>
  </si>
  <si>
    <t>Franklin</t>
  </si>
  <si>
    <t>Imel, Franklin</t>
  </si>
  <si>
    <t>Street</t>
  </si>
  <si>
    <t>Zip</t>
  </si>
  <si>
    <t>Jason</t>
  </si>
  <si>
    <t>Wilburn</t>
  </si>
  <si>
    <t>20209 Woodcreek Blvd</t>
  </si>
  <si>
    <t>jason.m.wilburn@gmail.com</t>
  </si>
  <si>
    <t>Livonia</t>
  </si>
  <si>
    <t>Mullins, Ethan</t>
  </si>
  <si>
    <t>Wilburn, Jason</t>
  </si>
  <si>
    <t>Wilburn, Colin</t>
  </si>
  <si>
    <t>Commerce Township</t>
  </si>
  <si>
    <t>Emily</t>
  </si>
  <si>
    <t>Mullins</t>
  </si>
  <si>
    <t>32425 Dohany Dr</t>
  </si>
  <si>
    <t>248-763-3735</t>
  </si>
  <si>
    <t>emiskewl@aol.com</t>
  </si>
  <si>
    <t>Ethan</t>
  </si>
  <si>
    <t>Genslak, Noah</t>
  </si>
  <si>
    <t>...</t>
  </si>
  <si>
    <t>YYIme</t>
  </si>
  <si>
    <t>AAIme</t>
  </si>
  <si>
    <t>YYMul</t>
  </si>
  <si>
    <t>AAWil</t>
  </si>
  <si>
    <t>YYWil</t>
  </si>
  <si>
    <t>No Info</t>
  </si>
  <si>
    <t>Aspinall, Charles</t>
  </si>
  <si>
    <t>Lzerbonia@sbcglobal.net</t>
  </si>
  <si>
    <t>Efrusy</t>
  </si>
  <si>
    <t>30756 Charleston Ct.</t>
  </si>
  <si>
    <t>248.224.6768</t>
  </si>
  <si>
    <t>befgreen24@yahoo.com</t>
  </si>
  <si>
    <t>Zerbonia, Nate</t>
  </si>
  <si>
    <t>YYZer</t>
  </si>
  <si>
    <t>AAEfr</t>
  </si>
  <si>
    <t>Adults</t>
  </si>
  <si>
    <t>Vestlund, Karl</t>
  </si>
  <si>
    <t>My scout will drive themselves TO camp.</t>
  </si>
  <si>
    <t>My scout will drive themselves HOME.</t>
  </si>
  <si>
    <t>Permanent</t>
  </si>
  <si>
    <t>DRIVE (Self)</t>
  </si>
  <si>
    <t>YYSah</t>
  </si>
  <si>
    <t>UNDERAGE DRIVERS HOME FROM CAMP</t>
  </si>
  <si>
    <t>UNDERAGE DRIVERS TO CAMP</t>
  </si>
  <si>
    <t>Cecilia</t>
  </si>
  <si>
    <t>Vestlund</t>
  </si>
  <si>
    <t>5300 Lancaster Lane</t>
  </si>
  <si>
    <t>cecilia.vestlund@vastergarden.org</t>
  </si>
  <si>
    <t>Karl</t>
  </si>
  <si>
    <t>Rachael</t>
  </si>
  <si>
    <t>Ayotte</t>
  </si>
  <si>
    <t>Cocagne</t>
  </si>
  <si>
    <t>Aspinall</t>
  </si>
  <si>
    <t>38373 Lana Ct</t>
  </si>
  <si>
    <t>248-880-8662</t>
  </si>
  <si>
    <t>braspinall@gmail.com</t>
  </si>
  <si>
    <t>Charles</t>
  </si>
  <si>
    <t>Britta</t>
  </si>
  <si>
    <t>Genslak</t>
  </si>
  <si>
    <t>25127 Lyncastle Street</t>
  </si>
  <si>
    <t>btewilliager@yahoo.com</t>
  </si>
  <si>
    <t>Noah</t>
  </si>
  <si>
    <t>Yoshiaki</t>
  </si>
  <si>
    <t>Sekimura</t>
  </si>
  <si>
    <t>26419 Fieldstone Dr</t>
  </si>
  <si>
    <t>Novi</t>
  </si>
  <si>
    <t>248-303-4056</t>
  </si>
  <si>
    <t>y.sekimura@gmail.com</t>
  </si>
  <si>
    <t>Kanta</t>
  </si>
  <si>
    <t>Vince</t>
  </si>
  <si>
    <t>Lee</t>
  </si>
  <si>
    <t>22012 West Brandon Street</t>
  </si>
  <si>
    <t>vplee444@gmail.com</t>
  </si>
  <si>
    <t>Vplee444@gmail.com</t>
  </si>
  <si>
    <t>248-881-7945</t>
  </si>
  <si>
    <t>Braelen</t>
  </si>
  <si>
    <t>McComb</t>
  </si>
  <si>
    <t>24282 Broadview</t>
  </si>
  <si>
    <t>248-361-0344</t>
  </si>
  <si>
    <t>mjapenga@msn.com</t>
  </si>
  <si>
    <t>Heather</t>
  </si>
  <si>
    <t>28985 Glenarden St</t>
  </si>
  <si>
    <t>fauna1975@yahoo.com</t>
  </si>
  <si>
    <t>Benjamin</t>
  </si>
  <si>
    <t>Mortlock</t>
  </si>
  <si>
    <t>Ed</t>
  </si>
  <si>
    <t>30127 Ravenscroft St</t>
  </si>
  <si>
    <t>ecocagne@hotmail.com</t>
  </si>
  <si>
    <t>Arthur</t>
  </si>
  <si>
    <t>YYVes</t>
  </si>
  <si>
    <t>Ayotte, Rachael</t>
  </si>
  <si>
    <t>AAAyo</t>
  </si>
  <si>
    <t>AACoc</t>
  </si>
  <si>
    <t>YYAsp</t>
  </si>
  <si>
    <t>YYGen</t>
  </si>
  <si>
    <t>Sekimura, Kanta</t>
  </si>
  <si>
    <t>YYSek</t>
  </si>
  <si>
    <t>McComb, Braelen</t>
  </si>
  <si>
    <t>YYMcC</t>
  </si>
  <si>
    <t>Mortlock, Benjamin</t>
  </si>
  <si>
    <t>YYMor</t>
  </si>
  <si>
    <t>Cocagne, Arthur</t>
  </si>
  <si>
    <t>YYCoc</t>
  </si>
  <si>
    <t>Mullins, Brady</t>
  </si>
  <si>
    <t>Nathan</t>
  </si>
  <si>
    <t>Frank A Albanese</t>
  </si>
  <si>
    <t>Albanese</t>
  </si>
  <si>
    <t>36875 Howard Road</t>
  </si>
  <si>
    <t>248-835-3606</t>
  </si>
  <si>
    <t>frank.albanese@me.com</t>
  </si>
  <si>
    <t>Jonathan</t>
  </si>
  <si>
    <t>madhav</t>
  </si>
  <si>
    <t>pamidimukkala</t>
  </si>
  <si>
    <t>20015 Boardwalk Blvd</t>
  </si>
  <si>
    <t>Southfield</t>
  </si>
  <si>
    <t>jhansi.peram@gmail.com</t>
  </si>
  <si>
    <t>YYAlb</t>
  </si>
  <si>
    <t>Albanese, Jonathan</t>
  </si>
  <si>
    <t>pamidimukkala, madhav</t>
  </si>
  <si>
    <t>YYpam</t>
  </si>
  <si>
    <t xml:space="preserve">Molly </t>
  </si>
  <si>
    <t>Japenga</t>
  </si>
  <si>
    <t>Robert</t>
  </si>
  <si>
    <t>Sheetz</t>
  </si>
  <si>
    <t>22831 Albion Ave</t>
  </si>
  <si>
    <t>robsheetz91@gmail.com</t>
  </si>
  <si>
    <t>Zamora-Li</t>
  </si>
  <si>
    <t>Ravi</t>
  </si>
  <si>
    <t>Sheetz, Robert</t>
  </si>
  <si>
    <t>YYShe</t>
  </si>
  <si>
    <t>AALee</t>
  </si>
  <si>
    <t>Zamora-Li, Noah</t>
  </si>
  <si>
    <t>YYZam</t>
  </si>
  <si>
    <t>Albanese, Frank</t>
  </si>
  <si>
    <t>AAAlb</t>
  </si>
  <si>
    <t>Christopher</t>
  </si>
  <si>
    <t>Ely</t>
  </si>
  <si>
    <t>19554 Hardy St</t>
  </si>
  <si>
    <t>chris.ely13@gmail.com</t>
  </si>
  <si>
    <t>248 880 5079</t>
  </si>
  <si>
    <t>Pallavi</t>
  </si>
  <si>
    <t>Bapat</t>
  </si>
  <si>
    <t>20110 Angling St</t>
  </si>
  <si>
    <t>Vyom</t>
  </si>
  <si>
    <t>Sahasrabuddhe</t>
  </si>
  <si>
    <t>Ely, Christopher</t>
  </si>
  <si>
    <t>AAEly</t>
  </si>
  <si>
    <t>Recinto, Ron</t>
  </si>
  <si>
    <t>AARec</t>
  </si>
  <si>
    <t>Recinto, Everett</t>
  </si>
  <si>
    <t>YYRec</t>
  </si>
  <si>
    <t>Has Ride (Recinto)</t>
  </si>
  <si>
    <t>Has Ride (Mullins)</t>
  </si>
  <si>
    <t>AAMer</t>
  </si>
  <si>
    <t>Stevens, Greg</t>
  </si>
  <si>
    <t>AASte</t>
  </si>
  <si>
    <t>Chris (CB)</t>
  </si>
  <si>
    <t>Barry</t>
  </si>
  <si>
    <t>23350 Barfield St</t>
  </si>
  <si>
    <t>cbarry05@gmail.com</t>
  </si>
  <si>
    <t>Tyler</t>
  </si>
  <si>
    <t>Kenna</t>
  </si>
  <si>
    <t>Kenna, Tyler</t>
  </si>
  <si>
    <t>YYKen</t>
  </si>
  <si>
    <t>Trevor</t>
  </si>
  <si>
    <t>Alex</t>
  </si>
  <si>
    <t>Jeffrey</t>
  </si>
  <si>
    <t>274-277-2676</t>
  </si>
  <si>
    <t>XXXXXXXXXX</t>
  </si>
  <si>
    <t>28164 Wildwood Trl</t>
  </si>
  <si>
    <t>Veni</t>
  </si>
  <si>
    <t>Peram</t>
  </si>
  <si>
    <t>20015, Boardwalk Blvd</t>
  </si>
  <si>
    <t>John</t>
  </si>
  <si>
    <t>Merenda</t>
  </si>
  <si>
    <t>5518 Normanhurst</t>
  </si>
  <si>
    <t>Phillips</t>
  </si>
  <si>
    <t>734-558-1458</t>
  </si>
  <si>
    <t>Cameron</t>
  </si>
  <si>
    <t>Allison</t>
  </si>
  <si>
    <t>Diane</t>
  </si>
  <si>
    <t>Roeder</t>
  </si>
  <si>
    <t>Todd</t>
  </si>
  <si>
    <t>Rouse</t>
  </si>
  <si>
    <t>3736 Loch Bend Dr</t>
  </si>
  <si>
    <t>toddrouse@bex.net</t>
  </si>
  <si>
    <t>Peyton</t>
  </si>
  <si>
    <t>Lennon</t>
  </si>
  <si>
    <t>Evelyn</t>
  </si>
  <si>
    <t>Phillips, Cameron</t>
  </si>
  <si>
    <t>YYPhi</t>
  </si>
  <si>
    <t>Phillips, Allison</t>
  </si>
  <si>
    <t>Rouse, Peyton</t>
  </si>
  <si>
    <t>YYRou</t>
  </si>
  <si>
    <t>Lennon, Evelyn</t>
  </si>
  <si>
    <t>YYLen</t>
  </si>
  <si>
    <t>AABar</t>
  </si>
  <si>
    <t>AAMal</t>
  </si>
  <si>
    <t>Satoshi</t>
  </si>
  <si>
    <t>2940 Remington Oaks</t>
  </si>
  <si>
    <t>Kouta</t>
  </si>
  <si>
    <t>Horiguchi</t>
  </si>
  <si>
    <t>Koutahoriguchi0119@gmail.com</t>
  </si>
  <si>
    <t>Debbie</t>
  </si>
  <si>
    <t>Singer</t>
  </si>
  <si>
    <t>36814 Tanglewood Ln</t>
  </si>
  <si>
    <t>(248) 417-0561</t>
  </si>
  <si>
    <t>debsingertherapy@gmail.com</t>
  </si>
  <si>
    <t>YYHor</t>
  </si>
  <si>
    <t>Singer, Noah</t>
  </si>
  <si>
    <t>YYSin</t>
  </si>
  <si>
    <t>Youth &amp; Siblings</t>
  </si>
  <si>
    <t>AAUni</t>
  </si>
  <si>
    <t>CROSSROADS RANCH BONANZA</t>
  </si>
  <si>
    <t>Chuck</t>
  </si>
  <si>
    <t>Williams</t>
  </si>
  <si>
    <t>17646 Brady</t>
  </si>
  <si>
    <t>Redford Twp</t>
  </si>
  <si>
    <t>179chuck@gmail.com</t>
  </si>
  <si>
    <t>Connie</t>
  </si>
  <si>
    <t>Knie</t>
  </si>
  <si>
    <t>Vincent</t>
  </si>
  <si>
    <t>mspallavibapat@gmail.com</t>
  </si>
  <si>
    <t>Tonya</t>
  </si>
  <si>
    <t>Leckenby</t>
  </si>
  <si>
    <t>23863 Beacon Dr</t>
  </si>
  <si>
    <t>48336-2511</t>
  </si>
  <si>
    <t>ttratliff@hotmail.com</t>
  </si>
  <si>
    <t>CHARLES</t>
  </si>
  <si>
    <t>LECKENBY</t>
  </si>
  <si>
    <t>23863 Beacon</t>
  </si>
  <si>
    <t>FAMILY</t>
  </si>
  <si>
    <t>586-556-7921</t>
  </si>
  <si>
    <t>Permanent contact:  Julie McComb  248-361-0344.  Molly Japenga 586-556-7921</t>
  </si>
  <si>
    <t>Amanda D</t>
  </si>
  <si>
    <t>Steele</t>
  </si>
  <si>
    <t>29509 Pine Ridge Cir</t>
  </si>
  <si>
    <t>amandasteele81@gmail.com</t>
  </si>
  <si>
    <t>Vivien</t>
  </si>
  <si>
    <t>Sams</t>
  </si>
  <si>
    <t>Geraldine</t>
  </si>
  <si>
    <t>Wolff</t>
  </si>
  <si>
    <t>23220 Violet St</t>
  </si>
  <si>
    <t>(734)  576-1887</t>
  </si>
  <si>
    <t>gwolff210@gmail.com</t>
  </si>
  <si>
    <t>Crosby</t>
  </si>
  <si>
    <t>23220 Violet</t>
  </si>
  <si>
    <t>248-880-7732</t>
  </si>
  <si>
    <t>charles.d.aspinall@gmail.com</t>
  </si>
  <si>
    <t>Edison will leave on Saturday mid day for a xC meet.</t>
  </si>
  <si>
    <t>21222 Larkspur St</t>
  </si>
  <si>
    <t>jdely@sbcglobal.net</t>
  </si>
  <si>
    <t>wife:  Ellen</t>
  </si>
  <si>
    <t>Parr</t>
  </si>
  <si>
    <t>318 E. LaSalle Ave.</t>
  </si>
  <si>
    <t>Royal Oak</t>
  </si>
  <si>
    <t>248-890-1742</t>
  </si>
  <si>
    <t>benny83@gmail.com</t>
  </si>
  <si>
    <t>Evan</t>
  </si>
  <si>
    <t>Ben</t>
  </si>
  <si>
    <t>Meenakumari</t>
  </si>
  <si>
    <t>Ramkumar</t>
  </si>
  <si>
    <t>28284 Golf Pointe Boulevard</t>
  </si>
  <si>
    <t>meeramya1@gmail.com</t>
  </si>
  <si>
    <t>Nithin</t>
  </si>
  <si>
    <t>ramkumar_g@hotmail.com</t>
  </si>
  <si>
    <t>Kent</t>
  </si>
  <si>
    <t>Cowell</t>
  </si>
  <si>
    <t>21198 Goldsmith</t>
  </si>
  <si>
    <t>kentgcowell@gmail.com</t>
  </si>
  <si>
    <t>Temporary</t>
  </si>
  <si>
    <t>mark</t>
  </si>
  <si>
    <t>makowski</t>
  </si>
  <si>
    <t>30604 Shiawassee Rd</t>
  </si>
  <si>
    <t>MMakowski76@gmail.com</t>
  </si>
  <si>
    <t>matt</t>
  </si>
  <si>
    <t>Andy</t>
  </si>
  <si>
    <t>8178 Manchester Dr</t>
  </si>
  <si>
    <t>Grand Blanc</t>
  </si>
  <si>
    <t>acocagne@comcast.net</t>
  </si>
  <si>
    <t>734-277-2676</t>
  </si>
  <si>
    <t>Braelen McComb</t>
  </si>
  <si>
    <t>Jill</t>
  </si>
  <si>
    <t>Shork</t>
  </si>
  <si>
    <t>Wayne</t>
  </si>
  <si>
    <t>734-502-6659</t>
  </si>
  <si>
    <t>shorkj1@gee-edu.com</t>
  </si>
  <si>
    <t>Dhanshree</t>
  </si>
  <si>
    <t>Jakhalekar</t>
  </si>
  <si>
    <t>35761 N Grandview Ct Apt 30105</t>
  </si>
  <si>
    <t>812-603-2336</t>
  </si>
  <si>
    <t>kdhanshree1@gmail.com</t>
  </si>
  <si>
    <t>Surya</t>
  </si>
  <si>
    <t>Mrs. Emily Mullins</t>
  </si>
  <si>
    <t>Braelen Mcomb's Grandfather</t>
  </si>
  <si>
    <t>23106 Lilac</t>
  </si>
  <si>
    <t>248-470-3488</t>
  </si>
  <si>
    <t>susanmlennon@aol.com</t>
  </si>
  <si>
    <t>248-346-3461</t>
  </si>
  <si>
    <t>Joanna</t>
  </si>
  <si>
    <t>Pawelek</t>
  </si>
  <si>
    <t>7129 Magnolia ln</t>
  </si>
  <si>
    <t>Waterford</t>
  </si>
  <si>
    <t>joanna.m.pawelek@gmail.com</t>
  </si>
  <si>
    <t>Mark</t>
  </si>
  <si>
    <t>Choma</t>
  </si>
  <si>
    <t>7129, Magnolia Ln</t>
  </si>
  <si>
    <t>30048 Fernhill Dr.</t>
  </si>
  <si>
    <t>Ian</t>
  </si>
  <si>
    <t>Maguire</t>
  </si>
  <si>
    <t>23923 Susan Drive</t>
  </si>
  <si>
    <t>swimrage1650@yahoo.com</t>
  </si>
  <si>
    <t>Logan</t>
  </si>
  <si>
    <t>glmerend@hotmail.com</t>
  </si>
  <si>
    <t>Ron</t>
  </si>
  <si>
    <t>Recinto</t>
  </si>
  <si>
    <t>31140, Berryhill Street</t>
  </si>
  <si>
    <t>ron.recinto@yahoo.com</t>
  </si>
  <si>
    <t>(248) 346-3443</t>
  </si>
  <si>
    <t>Teresa Recinto</t>
  </si>
  <si>
    <t>Everett</t>
  </si>
  <si>
    <t>Everett will leave from 11-2 on Saturday for a soccer game. Ron will stay in Goat camp for Saturday night only.</t>
  </si>
  <si>
    <t>Kristina</t>
  </si>
  <si>
    <t>Eagle</t>
  </si>
  <si>
    <t>248-752-2992</t>
  </si>
  <si>
    <t>6175 Mae Lane</t>
  </si>
  <si>
    <t>South Lyon</t>
  </si>
  <si>
    <t>Andrew</t>
  </si>
  <si>
    <t>TIM</t>
  </si>
  <si>
    <t>SWAFFORD</t>
  </si>
  <si>
    <t>34356 GLOUSTER CIR</t>
  </si>
  <si>
    <t>FARMINGTON HILLS</t>
  </si>
  <si>
    <t>48331-1518</t>
  </si>
  <si>
    <t>TIMSWAFFORD@YAHOO.COM</t>
  </si>
  <si>
    <t>Reuben</t>
  </si>
  <si>
    <t>Swafford</t>
  </si>
  <si>
    <t>Janine</t>
  </si>
  <si>
    <t>Smith</t>
  </si>
  <si>
    <t>Carlos</t>
  </si>
  <si>
    <t>Gonzalez</t>
  </si>
  <si>
    <t>501 Natures Cove Ct.</t>
  </si>
  <si>
    <t>Wixom</t>
  </si>
  <si>
    <t>CGONZALEZ1@msn.com</t>
  </si>
  <si>
    <t>Fernando</t>
  </si>
  <si>
    <t>Fernando has a Football game on Friday Night, will be there for Saturday Activities.</t>
  </si>
  <si>
    <t>Knie, Connie</t>
  </si>
  <si>
    <t>AAKni</t>
  </si>
  <si>
    <t>Lee, Vincent</t>
  </si>
  <si>
    <t>LECKENBY, CHARLES</t>
  </si>
  <si>
    <t>YYLEC</t>
  </si>
  <si>
    <t>Sams, Vivien</t>
  </si>
  <si>
    <t>YYSam</t>
  </si>
  <si>
    <t>Wolff, Crosby</t>
  </si>
  <si>
    <t>YYWol</t>
  </si>
  <si>
    <t>Ely, Jeffrey</t>
  </si>
  <si>
    <t>Parr, Evan</t>
  </si>
  <si>
    <t>YYPar</t>
  </si>
  <si>
    <t>Parr, Ben</t>
  </si>
  <si>
    <t>AAPar</t>
  </si>
  <si>
    <t>Ramkumar, Nithin</t>
  </si>
  <si>
    <t>YYRam</t>
  </si>
  <si>
    <t>Cowell, Kent</t>
  </si>
  <si>
    <t>YYCow</t>
  </si>
  <si>
    <t>makowski, matt</t>
  </si>
  <si>
    <t>YYmak</t>
  </si>
  <si>
    <t>Barry, Christopher</t>
  </si>
  <si>
    <t>Cocagne, Andy</t>
  </si>
  <si>
    <t xml:space="preserve">Drive to Camp: Braelen McComb
</t>
  </si>
  <si>
    <t>Shork, Jill</t>
  </si>
  <si>
    <t>AASho</t>
  </si>
  <si>
    <t>Jakhalekar, Surya</t>
  </si>
  <si>
    <t>YYJak</t>
  </si>
  <si>
    <t>Choma, Mark</t>
  </si>
  <si>
    <t>YYCho</t>
  </si>
  <si>
    <t>Choma, Arthur</t>
  </si>
  <si>
    <t>Maguire, Logan</t>
  </si>
  <si>
    <t>YYMag</t>
  </si>
  <si>
    <t>YYEag</t>
  </si>
  <si>
    <t>Swafford, Reuben</t>
  </si>
  <si>
    <t>YYSwa</t>
  </si>
  <si>
    <t>YYSmi</t>
  </si>
  <si>
    <t>YYGon</t>
  </si>
  <si>
    <t>Permanent contact:  Julie McComb  248-361-0344.  Molly Japenga 586-556-7921, we will be bringing back Scout Braelen McComb, and Scout Ethan Mullins. We do have room for one more Scout if needed.</t>
  </si>
  <si>
    <t>Has Ride (McComb)</t>
  </si>
  <si>
    <t>Has Ride (Mcomb)</t>
  </si>
  <si>
    <t>Gustavo Rodolfo</t>
  </si>
  <si>
    <t>Baca Prieto</t>
  </si>
  <si>
    <t>3994 Wexford Dr</t>
  </si>
  <si>
    <t>rodolfobacap@gmail.com</t>
  </si>
  <si>
    <t>Said</t>
  </si>
  <si>
    <t>Baca Mora</t>
  </si>
  <si>
    <t>Axel</t>
  </si>
  <si>
    <t xml:space="preserve">20015 Boardwalk Blvd	</t>
  </si>
  <si>
    <t>Rose</t>
  </si>
  <si>
    <t>Rodrigues</t>
  </si>
  <si>
    <t>24702 Independence Drive 1102</t>
  </si>
  <si>
    <t>Farmington HIlls</t>
  </si>
  <si>
    <t>Francisco</t>
  </si>
  <si>
    <t>YYBac</t>
  </si>
  <si>
    <t>Baca Mora, Axel</t>
  </si>
  <si>
    <t>pamidimukkala, Ravi</t>
  </si>
  <si>
    <t>YYRod</t>
  </si>
  <si>
    <t>Has Ride (pamidimukkala)</t>
  </si>
  <si>
    <t>gstevens6@yahoo.com</t>
  </si>
  <si>
    <t>Matthews, Brennan</t>
  </si>
  <si>
    <t>YYMat</t>
  </si>
  <si>
    <t>AAWau</t>
  </si>
  <si>
    <t>Debsingertherapy@gmail.com</t>
  </si>
  <si>
    <t>William</t>
  </si>
  <si>
    <t>Ryan</t>
  </si>
  <si>
    <t>29500 Moran St.</t>
  </si>
  <si>
    <t>wpryan3@gmail.com</t>
  </si>
  <si>
    <t>Liam</t>
  </si>
  <si>
    <t>29500 Moran</t>
  </si>
  <si>
    <t>Chuck Leckenby</t>
  </si>
  <si>
    <t>Bill Ryan and transporting Jackson Lindman on Saturday at 5:15 pm</t>
  </si>
  <si>
    <t>Liam and Jackson have a baseball game on Saturday night so I will be picking them up early at 5:15 pm on Saturday evening.</t>
  </si>
  <si>
    <t>Ryan, Liam</t>
  </si>
  <si>
    <t>YYRya</t>
  </si>
  <si>
    <t>Has Ride (Leckenby)</t>
  </si>
  <si>
    <t xml:space="preserve">Lindman, Jackson </t>
  </si>
  <si>
    <t>Has Ride (Ryan Sat Evening)</t>
  </si>
  <si>
    <t>Lindman, Jackson</t>
  </si>
  <si>
    <t>Leaving camp at 5:15 Sat Evening</t>
  </si>
  <si>
    <t>YYLin</t>
  </si>
  <si>
    <t>koutahoriguchi0119@gmail.com</t>
  </si>
  <si>
    <t>Brandi</t>
  </si>
  <si>
    <t>Lindman</t>
  </si>
  <si>
    <t>32255 Leelane</t>
  </si>
  <si>
    <t>blcardo21@hotmail.com</t>
  </si>
  <si>
    <t>cecilia</t>
  </si>
  <si>
    <t>lindman</t>
  </si>
  <si>
    <t>chuck leckenby</t>
  </si>
  <si>
    <t>jackson</t>
  </si>
  <si>
    <t>bill ryan</t>
  </si>
  <si>
    <t>Ulmer</t>
  </si>
  <si>
    <t>Commerce</t>
  </si>
  <si>
    <t>lindman, cecilia</t>
  </si>
  <si>
    <t>YYlin</t>
  </si>
  <si>
    <t>AAUlm</t>
  </si>
  <si>
    <t>YYUlm</t>
  </si>
  <si>
    <t>Leaving camp at 5:15 on Sat w/ Ryans</t>
  </si>
  <si>
    <t>Leckenby, Charles</t>
  </si>
  <si>
    <t>2023 Crossroads Ranch Bonanza</t>
  </si>
  <si>
    <t>Kensington MetroPark Group Camp</t>
  </si>
  <si>
    <t>Sept 29 - Oct 1, 2023</t>
  </si>
  <si>
    <t>Kensington MetroPark is about a half hour drive away. (perhaps more on a Friday evening and with construction.).  Drivers should plan to meet their scouts at camp at 10am (meaning, you should leave Farmington Hills area about 9:30am). Unless other arrangements have been made, drivers will be dropping scouts off at their homes.</t>
  </si>
  <si>
    <t>(emailed on Wed)</t>
  </si>
  <si>
    <r>
      <t xml:space="preserve">Car pool riders, please plan to meet your drivers Friday evening at church at 7pm, unless your driver contacts you to make other arrangements.  Also, please note that there is another group using the church on Friday evenings, so please do not plan to go inside for any reason, and also, please meet up in the far corner of the parking lot (where the trailers are usually stored). Note that this trip will take about a half hour on Friday evening, depending on traffic and weather.  </t>
    </r>
    <r>
      <rPr>
        <b/>
        <sz val="10"/>
        <rFont val="Arial"/>
        <family val="2"/>
      </rPr>
      <t xml:space="preserve">NOTE You are NOT going to the main Kensington Metro Park. You're going to the Group Camp Area to the north of the main part of the park.  You do not need a Metropark pass to enter.  </t>
    </r>
    <r>
      <rPr>
        <sz val="10"/>
        <rFont val="Arial"/>
        <family val="2"/>
      </rPr>
      <t>Please refer to the Camp Plan that Chuck sent out for drop off details.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</si>
</sst>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 h:mm\ AM/PM"/>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sz val="10"/>
      <name val="Arial"/>
      <family val="2"/>
    </font>
    <font>
      <sz val="8"/>
      <name val="Arial"/>
      <family val="2"/>
    </font>
    <font>
      <sz val="8"/>
      <name val="Arial"/>
      <family val="2"/>
    </font>
    <font>
      <sz val="14"/>
      <name val="Arial"/>
      <family val="2"/>
    </font>
    <font>
      <strike/>
      <sz val="10"/>
      <name val="Arial"/>
      <family val="2"/>
    </font>
    <font>
      <sz val="10"/>
      <color indexed="10"/>
      <name val="Arial"/>
      <family val="2"/>
    </font>
    <font>
      <sz val="9"/>
      <name val="Arial"/>
      <family val="2"/>
    </font>
    <font>
      <b/>
      <sz val="7"/>
      <name val="Arial"/>
      <family val="2"/>
    </font>
    <font>
      <sz val="7"/>
      <name val="Arial"/>
      <family val="2"/>
    </font>
    <font>
      <sz val="10"/>
      <color rgb="FF222222"/>
      <name val="Arial"/>
      <family val="2"/>
    </font>
    <font>
      <sz val="10"/>
      <color rgb="FFFF0000"/>
      <name val="Arial"/>
      <family val="2"/>
    </font>
    <font>
      <u/>
      <sz val="10"/>
      <name val="Arial"/>
      <family val="2"/>
    </font>
    <font>
      <sz val="7"/>
      <color rgb="FFFF0000"/>
      <name val="Arial"/>
      <family val="2"/>
    </font>
    <font>
      <sz val="7"/>
      <color rgb="FF000000"/>
      <name val="Verdana"/>
      <family val="2"/>
    </font>
    <font>
      <sz val="9"/>
      <color rgb="FF000000"/>
      <name val="Arial"/>
      <family val="2"/>
    </font>
    <font>
      <b/>
      <sz val="14"/>
      <name val="Arial"/>
      <family val="2"/>
    </font>
    <font>
      <b/>
      <sz val="8"/>
      <name val="Arial"/>
      <family val="2"/>
    </font>
    <font>
      <sz val="8"/>
      <color rgb="FF333333"/>
      <name val="Tahoma"/>
      <family val="2"/>
    </font>
    <font>
      <sz val="8"/>
      <color rgb="FFFF0000"/>
      <name val="Arial"/>
      <family val="2"/>
    </font>
    <font>
      <sz val="10"/>
      <color theme="4" tint="-0.249977111117893"/>
      <name val="Arial"/>
      <family val="2"/>
    </font>
    <font>
      <b/>
      <sz val="10"/>
      <color theme="4" tint="-0.249977111117893"/>
      <name val="Arial"/>
      <family val="2"/>
    </font>
    <font>
      <sz val="11"/>
      <color rgb="FF222222"/>
      <name val="Arial"/>
      <family val="2"/>
    </font>
    <font>
      <sz val="10"/>
      <color theme="1"/>
      <name val="Arial"/>
      <family val="2"/>
    </font>
    <font>
      <b/>
      <sz val="12"/>
      <name val="Arial"/>
      <family val="2"/>
    </font>
    <font>
      <sz val="10"/>
      <color rgb="FF000000"/>
      <name val="Calibri"/>
      <family val="2"/>
    </font>
    <font>
      <sz val="9"/>
      <color rgb="FFFFFFFF"/>
      <name val="Arial"/>
      <family val="2"/>
    </font>
    <font>
      <b/>
      <sz val="10"/>
      <color rgb="FFFF0000"/>
      <name val="Arial"/>
      <family val="2"/>
    </font>
  </fonts>
  <fills count="11">
    <fill>
      <patternFill patternType="none"/>
    </fill>
    <fill>
      <patternFill patternType="gray125"/>
    </fill>
    <fill>
      <patternFill patternType="solid">
        <fgColor indexed="31"/>
        <bgColor indexed="22"/>
      </patternFill>
    </fill>
    <fill>
      <patternFill patternType="solid">
        <fgColor indexed="50"/>
        <bgColor indexed="64"/>
      </patternFill>
    </fill>
    <fill>
      <patternFill patternType="solid">
        <fgColor theme="0"/>
        <bgColor indexed="64"/>
      </patternFill>
    </fill>
    <fill>
      <patternFill patternType="solid">
        <fgColor rgb="FFFFFFFF"/>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rgb="FF00B0F0"/>
        <bgColor indexed="64"/>
      </patternFill>
    </fill>
    <fill>
      <patternFill patternType="solid">
        <fgColor rgb="FF3E3C3C"/>
        <bgColor indexed="64"/>
      </patternFill>
    </fill>
  </fills>
  <borders count="32">
    <border>
      <left/>
      <right/>
      <top/>
      <bottom/>
      <diagonal/>
    </border>
    <border>
      <left/>
      <right style="medium">
        <color indexed="64"/>
      </right>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22"/>
      </left>
      <right style="medium">
        <color indexed="22"/>
      </right>
      <top style="medium">
        <color indexed="22"/>
      </top>
      <bottom style="medium">
        <color indexed="8"/>
      </bottom>
      <diagonal/>
    </border>
    <border>
      <left style="medium">
        <color indexed="8"/>
      </left>
      <right style="medium">
        <color indexed="8"/>
      </right>
      <top style="medium">
        <color indexed="22"/>
      </top>
      <bottom style="medium">
        <color indexed="8"/>
      </bottom>
      <diagonal/>
    </border>
    <border>
      <left style="medium">
        <color indexed="22"/>
      </left>
      <right style="medium">
        <color indexed="8"/>
      </right>
      <top style="medium">
        <color indexed="22"/>
      </top>
      <bottom style="medium">
        <color indexed="8"/>
      </bottom>
      <diagonal/>
    </border>
    <border>
      <left style="medium">
        <color indexed="22"/>
      </left>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rgb="FFD4D4D4"/>
      </left>
      <right/>
      <top style="medium">
        <color rgb="FFD4D4D4"/>
      </top>
      <bottom style="medium">
        <color rgb="FFD4D4D4"/>
      </bottom>
      <diagonal/>
    </border>
    <border>
      <left/>
      <right style="medium">
        <color rgb="FFD4D4D4"/>
      </right>
      <top style="medium">
        <color rgb="FFD4D4D4"/>
      </top>
      <bottom style="medium">
        <color rgb="FFD4D4D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right/>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rgb="FF2A2A2A"/>
      </left>
      <right/>
      <top/>
      <bottom/>
      <diagonal/>
    </border>
  </borders>
  <cellStyleXfs count="7">
    <xf numFmtId="0" fontId="0" fillId="0" borderId="0"/>
    <xf numFmtId="0" fontId="8" fillId="0" borderId="0" applyNumberFormat="0" applyFill="0" applyBorder="0" applyAlignment="0" applyProtection="0">
      <alignment vertical="top"/>
      <protection locked="0"/>
    </xf>
    <xf numFmtId="0" fontId="9" fillId="0" borderId="0"/>
    <xf numFmtId="0" fontId="5" fillId="0" borderId="0"/>
    <xf numFmtId="0" fontId="4" fillId="0" borderId="0"/>
    <xf numFmtId="0" fontId="3" fillId="0" borderId="0"/>
    <xf numFmtId="0" fontId="2" fillId="0" borderId="0"/>
  </cellStyleXfs>
  <cellXfs count="201">
    <xf numFmtId="0" fontId="0" fillId="0" borderId="0" xfId="0"/>
    <xf numFmtId="0" fontId="7" fillId="0" borderId="0" xfId="0" applyFont="1"/>
    <xf numFmtId="0" fontId="7" fillId="0" borderId="0" xfId="0" applyFont="1" applyAlignment="1">
      <alignment horizontal="center" wrapText="1"/>
    </xf>
    <xf numFmtId="0" fontId="9" fillId="0" borderId="0" xfId="0" applyFont="1" applyAlignment="1">
      <alignment wrapText="1"/>
    </xf>
    <xf numFmtId="0" fontId="7" fillId="0" borderId="0" xfId="2" applyFont="1"/>
    <xf numFmtId="0" fontId="9" fillId="0" borderId="0" xfId="2"/>
    <xf numFmtId="0" fontId="9" fillId="0" borderId="0" xfId="2" applyAlignment="1">
      <alignment wrapText="1"/>
    </xf>
    <xf numFmtId="0" fontId="9" fillId="0" borderId="0" xfId="2" applyAlignment="1">
      <alignment horizontal="center" wrapText="1"/>
    </xf>
    <xf numFmtId="14" fontId="9" fillId="0" borderId="0" xfId="2" applyNumberFormat="1" applyAlignment="1">
      <alignment wrapText="1"/>
    </xf>
    <xf numFmtId="0" fontId="9" fillId="0" borderId="0" xfId="2" applyAlignment="1">
      <alignment horizontal="center" vertical="center"/>
    </xf>
    <xf numFmtId="14" fontId="9" fillId="0" borderId="0" xfId="2" applyNumberFormat="1"/>
    <xf numFmtId="0" fontId="9" fillId="2" borderId="0" xfId="2" applyFill="1"/>
    <xf numFmtId="14" fontId="13" fillId="0" borderId="0" xfId="2" applyNumberFormat="1" applyFont="1"/>
    <xf numFmtId="0" fontId="13" fillId="0" borderId="0" xfId="2" applyFont="1"/>
    <xf numFmtId="0" fontId="13" fillId="0" borderId="0" xfId="2" applyFont="1" applyAlignment="1">
      <alignment horizontal="center" vertical="center"/>
    </xf>
    <xf numFmtId="14" fontId="14" fillId="0" borderId="0" xfId="2" applyNumberFormat="1" applyFont="1"/>
    <xf numFmtId="0" fontId="7" fillId="0" borderId="0" xfId="0" applyFont="1" applyAlignment="1">
      <alignment horizontal="center" vertical="center" wrapText="1"/>
    </xf>
    <xf numFmtId="0" fontId="7" fillId="0" borderId="5" xfId="0" applyFont="1" applyBorder="1" applyAlignment="1">
      <alignment horizontal="center" wrapText="1"/>
    </xf>
    <xf numFmtId="0" fontId="9" fillId="0" borderId="6" xfId="0" applyFont="1" applyBorder="1" applyAlignment="1">
      <alignment wrapText="1"/>
    </xf>
    <xf numFmtId="0" fontId="9" fillId="0" borderId="7" xfId="0" applyFont="1" applyBorder="1" applyAlignment="1">
      <alignment horizontal="center" wrapText="1"/>
    </xf>
    <xf numFmtId="14" fontId="9" fillId="0" borderId="7" xfId="0" applyNumberFormat="1" applyFont="1" applyBorder="1" applyAlignment="1">
      <alignment horizontal="center" wrapText="1"/>
    </xf>
    <xf numFmtId="0" fontId="9" fillId="0" borderId="7" xfId="0" applyFont="1" applyBorder="1" applyAlignment="1">
      <alignment wrapText="1"/>
    </xf>
    <xf numFmtId="17" fontId="9" fillId="0" borderId="7" xfId="0" applyNumberFormat="1" applyFont="1" applyBorder="1" applyAlignment="1">
      <alignment horizontal="right" wrapText="1"/>
    </xf>
    <xf numFmtId="14" fontId="9" fillId="0" borderId="7" xfId="0" applyNumberFormat="1" applyFont="1" applyBorder="1" applyAlignment="1">
      <alignment horizontal="right" wrapText="1"/>
    </xf>
    <xf numFmtId="0" fontId="7" fillId="0" borderId="8" xfId="0" applyFont="1" applyBorder="1" applyAlignment="1">
      <alignment horizontal="center" wrapText="1"/>
    </xf>
    <xf numFmtId="0" fontId="0" fillId="4" borderId="0" xfId="0" applyFill="1"/>
    <xf numFmtId="0" fontId="6" fillId="0" borderId="0" xfId="0" applyFont="1"/>
    <xf numFmtId="0" fontId="6" fillId="0" borderId="0" xfId="2" applyFont="1"/>
    <xf numFmtId="0" fontId="6" fillId="0" borderId="0" xfId="2" applyFont="1" applyAlignment="1">
      <alignment horizontal="center" wrapText="1"/>
    </xf>
    <xf numFmtId="0" fontId="0" fillId="0" borderId="12" xfId="0" applyBorder="1"/>
    <xf numFmtId="0" fontId="0" fillId="0" borderId="12" xfId="0" applyBorder="1" applyAlignment="1">
      <alignment wrapText="1"/>
    </xf>
    <xf numFmtId="0" fontId="6" fillId="4" borderId="0" xfId="0" applyFont="1" applyFill="1" applyAlignment="1">
      <alignment horizontal="left" vertical="center" wrapText="1"/>
    </xf>
    <xf numFmtId="0" fontId="6" fillId="0" borderId="0" xfId="0" applyFont="1" applyAlignment="1">
      <alignment horizontal="center" wrapText="1"/>
    </xf>
    <xf numFmtId="0" fontId="6" fillId="0" borderId="0" xfId="0" applyFont="1" applyAlignment="1">
      <alignment wrapText="1"/>
    </xf>
    <xf numFmtId="0" fontId="6" fillId="0" borderId="15" xfId="0" applyFont="1" applyBorder="1" applyAlignment="1">
      <alignment horizontal="left" vertical="center" wrapText="1"/>
    </xf>
    <xf numFmtId="0" fontId="6"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horizontal="left" vertical="center" wrapText="1"/>
    </xf>
    <xf numFmtId="0" fontId="18" fillId="5" borderId="0" xfId="0" applyFont="1" applyFill="1" applyAlignment="1">
      <alignment vertical="center" wrapText="1"/>
    </xf>
    <xf numFmtId="0" fontId="6" fillId="0" borderId="0" xfId="0" applyFont="1" applyAlignment="1">
      <alignment vertical="center"/>
    </xf>
    <xf numFmtId="14" fontId="15" fillId="0" borderId="0" xfId="0" applyNumberFormat="1" applyFont="1" applyAlignment="1">
      <alignment horizontal="center" wrapText="1"/>
    </xf>
    <xf numFmtId="0" fontId="6" fillId="0" borderId="13" xfId="0" applyFont="1" applyBorder="1" applyAlignment="1">
      <alignment horizontal="left" vertical="center" wrapText="1"/>
    </xf>
    <xf numFmtId="0" fontId="6" fillId="0" borderId="16" xfId="0" applyFont="1" applyBorder="1" applyAlignment="1">
      <alignment horizontal="left" vertical="center" wrapText="1"/>
    </xf>
    <xf numFmtId="0" fontId="6" fillId="0" borderId="15" xfId="0" applyFont="1" applyBorder="1" applyAlignment="1">
      <alignment vertical="center"/>
    </xf>
    <xf numFmtId="0" fontId="6" fillId="0" borderId="1" xfId="0" applyFont="1" applyBorder="1" applyAlignment="1">
      <alignment horizontal="center" wrapText="1"/>
    </xf>
    <xf numFmtId="0" fontId="6" fillId="0" borderId="1" xfId="0" applyFont="1" applyBorder="1"/>
    <xf numFmtId="0" fontId="17" fillId="0" borderId="16" xfId="0" applyFont="1" applyBorder="1" applyAlignment="1">
      <alignment horizontal="left" vertical="center" wrapText="1"/>
    </xf>
    <xf numFmtId="0" fontId="6" fillId="0" borderId="16" xfId="0" applyFont="1" applyBorder="1"/>
    <xf numFmtId="0" fontId="7" fillId="0" borderId="0" xfId="0" applyFont="1" applyAlignment="1">
      <alignment horizontal="left" vertical="center" wrapText="1"/>
    </xf>
    <xf numFmtId="0" fontId="10" fillId="0" borderId="0" xfId="0" applyFont="1" applyAlignment="1">
      <alignment horizontal="left" vertical="center" wrapText="1"/>
    </xf>
    <xf numFmtId="0" fontId="6" fillId="0" borderId="12" xfId="0" applyFont="1" applyBorder="1"/>
    <xf numFmtId="0" fontId="5" fillId="0" borderId="0" xfId="3"/>
    <xf numFmtId="14" fontId="5" fillId="0" borderId="0" xfId="3" applyNumberFormat="1"/>
    <xf numFmtId="0" fontId="0" fillId="6" borderId="0" xfId="0" applyFill="1"/>
    <xf numFmtId="0" fontId="0" fillId="6" borderId="12" xfId="0" applyFill="1" applyBorder="1"/>
    <xf numFmtId="0" fontId="0" fillId="0" borderId="0" xfId="0" applyAlignment="1">
      <alignment wrapText="1"/>
    </xf>
    <xf numFmtId="0" fontId="6" fillId="6" borderId="0" xfId="0" applyFont="1" applyFill="1"/>
    <xf numFmtId="0" fontId="6" fillId="6" borderId="12" xfId="0" applyFont="1" applyFill="1" applyBorder="1"/>
    <xf numFmtId="0" fontId="6" fillId="0" borderId="12" xfId="0" applyFont="1" applyBorder="1" applyAlignment="1">
      <alignment wrapText="1"/>
    </xf>
    <xf numFmtId="0" fontId="20" fillId="0" borderId="0" xfId="1" applyFont="1" applyAlignment="1" applyProtection="1"/>
    <xf numFmtId="0" fontId="6" fillId="0" borderId="17" xfId="0" applyFont="1" applyBorder="1"/>
    <xf numFmtId="0" fontId="6" fillId="0" borderId="0" xfId="0" applyFont="1" applyAlignment="1">
      <alignment vertical="top" wrapText="1"/>
    </xf>
    <xf numFmtId="0" fontId="10" fillId="0" borderId="0" xfId="0" applyFont="1" applyAlignment="1">
      <alignment vertical="center" wrapText="1"/>
    </xf>
    <xf numFmtId="0" fontId="19" fillId="0" borderId="0" xfId="0" applyFont="1"/>
    <xf numFmtId="0" fontId="21" fillId="0" borderId="0" xfId="0" applyFont="1" applyAlignment="1">
      <alignment horizontal="left" vertical="center" wrapText="1"/>
    </xf>
    <xf numFmtId="0" fontId="8" fillId="0" borderId="0" xfId="1" applyAlignment="1" applyProtection="1">
      <alignment horizontal="left" vertical="center" wrapText="1"/>
    </xf>
    <xf numFmtId="0" fontId="7" fillId="0" borderId="16" xfId="0" applyFont="1" applyBorder="1" applyAlignment="1">
      <alignment horizontal="left" vertical="center" wrapText="1"/>
    </xf>
    <xf numFmtId="0" fontId="8" fillId="7" borderId="19" xfId="1" applyFill="1" applyBorder="1" applyAlignment="1" applyProtection="1">
      <alignment horizontal="center" vertical="center"/>
    </xf>
    <xf numFmtId="0" fontId="22" fillId="7" borderId="20" xfId="0" applyFont="1" applyFill="1" applyBorder="1" applyAlignment="1">
      <alignment vertical="center" wrapText="1"/>
    </xf>
    <xf numFmtId="0" fontId="6" fillId="6" borderId="12" xfId="0" applyFont="1" applyFill="1" applyBorder="1" applyAlignment="1">
      <alignment wrapText="1"/>
    </xf>
    <xf numFmtId="0" fontId="10" fillId="0" borderId="1" xfId="0" applyFont="1" applyBorder="1" applyAlignment="1">
      <alignment horizontal="left" wrapText="1"/>
    </xf>
    <xf numFmtId="0" fontId="10" fillId="0" borderId="0" xfId="0" applyFont="1" applyAlignment="1">
      <alignment horizontal="left" wrapText="1"/>
    </xf>
    <xf numFmtId="0" fontId="23" fillId="0" borderId="0" xfId="0" applyFont="1"/>
    <xf numFmtId="0" fontId="6" fillId="0" borderId="0" xfId="2" applyFont="1" applyAlignment="1">
      <alignment wrapText="1"/>
    </xf>
    <xf numFmtId="0" fontId="7" fillId="0" borderId="0" xfId="0" applyFont="1" applyAlignment="1">
      <alignment vertical="center"/>
    </xf>
    <xf numFmtId="0" fontId="24" fillId="0" borderId="14" xfId="0" applyFont="1" applyBorder="1"/>
    <xf numFmtId="0" fontId="7" fillId="3" borderId="23" xfId="0" applyFont="1" applyFill="1" applyBorder="1" applyAlignment="1">
      <alignment horizontal="center" vertical="center"/>
    </xf>
    <xf numFmtId="0" fontId="6" fillId="4" borderId="0" xfId="0" applyFont="1" applyFill="1" applyAlignment="1">
      <alignment horizontal="center" vertical="center"/>
    </xf>
    <xf numFmtId="0" fontId="10" fillId="4" borderId="0" xfId="0" applyFont="1" applyFill="1" applyAlignment="1">
      <alignment horizontal="left" vertical="center" wrapText="1"/>
    </xf>
    <xf numFmtId="0" fontId="6" fillId="0" borderId="0" xfId="0" applyFont="1" applyAlignment="1">
      <alignment horizontal="center" vertical="center"/>
    </xf>
    <xf numFmtId="22" fontId="0" fillId="0" borderId="0" xfId="0" applyNumberFormat="1"/>
    <xf numFmtId="15" fontId="0" fillId="0" borderId="0" xfId="0" applyNumberFormat="1"/>
    <xf numFmtId="0" fontId="7" fillId="4" borderId="0" xfId="0" applyFont="1" applyFill="1" applyAlignment="1">
      <alignment horizontal="center" vertical="center" wrapText="1"/>
    </xf>
    <xf numFmtId="0" fontId="6" fillId="4" borderId="1"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25" fillId="4" borderId="0" xfId="0" applyFont="1" applyFill="1" applyAlignment="1">
      <alignment horizontal="center" vertical="center" wrapText="1"/>
    </xf>
    <xf numFmtId="0" fontId="10" fillId="4" borderId="16" xfId="0" applyFont="1" applyFill="1" applyBorder="1" applyAlignment="1">
      <alignment horizontal="left" vertical="center" wrapText="1"/>
    </xf>
    <xf numFmtId="0" fontId="26" fillId="0" borderId="0" xfId="0" applyFont="1"/>
    <xf numFmtId="0" fontId="27" fillId="4" borderId="0" xfId="0" applyFont="1" applyFill="1" applyAlignment="1">
      <alignment horizontal="left" vertical="center" wrapText="1"/>
    </xf>
    <xf numFmtId="0" fontId="6" fillId="4" borderId="15" xfId="0" applyFont="1" applyFill="1" applyBorder="1" applyAlignment="1">
      <alignment vertical="center" wrapText="1"/>
    </xf>
    <xf numFmtId="0" fontId="4" fillId="0" borderId="0" xfId="4"/>
    <xf numFmtId="0" fontId="10" fillId="0" borderId="0" xfId="0" applyFont="1" applyAlignment="1">
      <alignment vertical="top" wrapText="1"/>
    </xf>
    <xf numFmtId="0" fontId="10" fillId="4" borderId="0" xfId="0" applyFont="1" applyFill="1" applyAlignment="1">
      <alignment horizontal="left" vertical="top" wrapText="1"/>
    </xf>
    <xf numFmtId="0" fontId="28" fillId="4" borderId="0" xfId="0" applyFont="1" applyFill="1" applyAlignment="1">
      <alignment horizontal="center" vertical="center" wrapText="1"/>
    </xf>
    <xf numFmtId="0" fontId="29" fillId="4" borderId="0" xfId="0" applyFont="1" applyFill="1" applyAlignment="1">
      <alignment horizontal="center" vertical="center" wrapText="1"/>
    </xf>
    <xf numFmtId="0" fontId="29" fillId="4" borderId="16" xfId="0" applyFont="1" applyFill="1" applyBorder="1" applyAlignment="1">
      <alignment horizontal="center" vertical="center" wrapText="1"/>
    </xf>
    <xf numFmtId="0" fontId="7" fillId="4" borderId="15" xfId="0" applyFont="1" applyFill="1" applyBorder="1" applyAlignment="1">
      <alignment vertical="center" wrapText="1"/>
    </xf>
    <xf numFmtId="0" fontId="7" fillId="8" borderId="15" xfId="0" applyFont="1" applyFill="1" applyBorder="1" applyAlignment="1">
      <alignment vertical="center" wrapText="1"/>
    </xf>
    <xf numFmtId="0" fontId="7" fillId="0" borderId="15" xfId="0" applyFont="1" applyBorder="1" applyAlignment="1">
      <alignment vertical="center"/>
    </xf>
    <xf numFmtId="0" fontId="7" fillId="4" borderId="13" xfId="0" applyFont="1" applyFill="1" applyBorder="1" applyAlignment="1">
      <alignment vertical="center" wrapText="1"/>
    </xf>
    <xf numFmtId="0" fontId="10" fillId="4" borderId="0" xfId="0" applyFont="1" applyFill="1" applyAlignment="1">
      <alignment horizontal="center" vertical="center" wrapText="1"/>
    </xf>
    <xf numFmtId="0" fontId="12" fillId="0" borderId="2" xfId="0" applyFont="1" applyBorder="1" applyAlignment="1">
      <alignment horizontal="left" wrapText="1"/>
    </xf>
    <xf numFmtId="0" fontId="6" fillId="0" borderId="2" xfId="0" applyFont="1" applyBorder="1" applyAlignment="1">
      <alignment horizontal="left" wrapText="1"/>
    </xf>
    <xf numFmtId="0" fontId="6" fillId="0" borderId="0" xfId="0" applyFont="1" applyAlignment="1">
      <alignment horizontal="left" wrapText="1"/>
    </xf>
    <xf numFmtId="0" fontId="3" fillId="0" borderId="0" xfId="5"/>
    <xf numFmtId="0" fontId="7" fillId="3" borderId="23" xfId="0" applyFont="1" applyFill="1" applyBorder="1" applyAlignment="1">
      <alignment horizontal="center" vertical="center" wrapText="1"/>
    </xf>
    <xf numFmtId="0" fontId="6" fillId="4" borderId="0" xfId="0" applyFont="1" applyFill="1" applyAlignment="1">
      <alignment horizontal="center" vertical="center" wrapText="1"/>
    </xf>
    <xf numFmtId="0" fontId="7" fillId="3" borderId="10" xfId="0" applyFont="1" applyFill="1" applyBorder="1" applyAlignment="1">
      <alignment horizontal="center" vertical="center" wrapText="1"/>
    </xf>
    <xf numFmtId="0" fontId="7" fillId="0" borderId="0" xfId="0" applyFont="1" applyAlignment="1">
      <alignment wrapText="1"/>
    </xf>
    <xf numFmtId="0" fontId="6" fillId="4" borderId="0" xfId="0" applyFont="1" applyFill="1" applyAlignment="1">
      <alignment vertical="center" wrapText="1"/>
    </xf>
    <xf numFmtId="0" fontId="8" fillId="0" borderId="12" xfId="1" applyBorder="1" applyAlignment="1" applyProtection="1"/>
    <xf numFmtId="0" fontId="30" fillId="0" borderId="0" xfId="0" applyFont="1"/>
    <xf numFmtId="0" fontId="2" fillId="0" borderId="0" xfId="5" applyFont="1"/>
    <xf numFmtId="0" fontId="6" fillId="4" borderId="0" xfId="0" applyFont="1" applyFill="1"/>
    <xf numFmtId="0" fontId="6" fillId="4" borderId="0" xfId="0" applyFont="1" applyFill="1" applyAlignment="1">
      <alignment wrapText="1"/>
    </xf>
    <xf numFmtId="0" fontId="7" fillId="3" borderId="11" xfId="0" applyFont="1" applyFill="1" applyBorder="1" applyAlignment="1">
      <alignment horizontal="left" vertical="center" wrapText="1"/>
    </xf>
    <xf numFmtId="0" fontId="1" fillId="0" borderId="0" xfId="3" applyFont="1"/>
    <xf numFmtId="14" fontId="4" fillId="0" borderId="0" xfId="4" applyNumberFormat="1"/>
    <xf numFmtId="0" fontId="10" fillId="4" borderId="0" xfId="0" applyFont="1" applyFill="1" applyAlignment="1">
      <alignment vertical="center" wrapText="1"/>
    </xf>
    <xf numFmtId="164" fontId="6" fillId="0" borderId="0" xfId="0" applyNumberFormat="1" applyFont="1" applyAlignment="1">
      <alignment horizontal="center" vertical="center"/>
    </xf>
    <xf numFmtId="164" fontId="7" fillId="0" borderId="0" xfId="0" applyNumberFormat="1" applyFont="1" applyAlignment="1">
      <alignment horizontal="center" vertical="center"/>
    </xf>
    <xf numFmtId="164" fontId="6" fillId="4" borderId="0" xfId="0" applyNumberFormat="1" applyFont="1" applyFill="1" applyAlignment="1">
      <alignment horizontal="center" vertical="center"/>
    </xf>
    <xf numFmtId="14" fontId="10" fillId="0" borderId="9" xfId="0" applyNumberFormat="1" applyFont="1" applyBorder="1" applyAlignment="1">
      <alignment horizontal="right" wrapText="1"/>
    </xf>
    <xf numFmtId="0" fontId="0" fillId="0" borderId="27" xfId="0" applyBorder="1"/>
    <xf numFmtId="14" fontId="10" fillId="4" borderId="0" xfId="0" applyNumberFormat="1" applyFont="1" applyFill="1" applyAlignment="1">
      <alignment vertical="center" wrapText="1"/>
    </xf>
    <xf numFmtId="0" fontId="25" fillId="4" borderId="0" xfId="0" applyFont="1" applyFill="1" applyAlignment="1">
      <alignment vertical="center" wrapText="1"/>
    </xf>
    <xf numFmtId="22" fontId="6" fillId="4" borderId="0" xfId="0" applyNumberFormat="1" applyFont="1" applyFill="1"/>
    <xf numFmtId="0" fontId="24" fillId="4" borderId="0" xfId="0" applyFont="1" applyFill="1" applyAlignment="1">
      <alignment horizontal="left" vertical="center" wrapText="1"/>
    </xf>
    <xf numFmtId="0" fontId="7" fillId="7" borderId="0" xfId="0" applyFont="1" applyFill="1"/>
    <xf numFmtId="0" fontId="6" fillId="7" borderId="0" xfId="0" applyFont="1" applyFill="1"/>
    <xf numFmtId="22" fontId="6" fillId="4" borderId="0" xfId="0" applyNumberFormat="1" applyFont="1" applyFill="1" applyAlignment="1">
      <alignment wrapText="1"/>
    </xf>
    <xf numFmtId="0" fontId="6" fillId="0" borderId="27" xfId="0" applyFont="1" applyBorder="1"/>
    <xf numFmtId="0" fontId="33" fillId="0" borderId="0" xfId="0" applyFont="1"/>
    <xf numFmtId="22" fontId="6" fillId="0" borderId="0" xfId="0" applyNumberFormat="1" applyFont="1"/>
    <xf numFmtId="0" fontId="25" fillId="0" borderId="0" xfId="0" applyFont="1" applyAlignment="1">
      <alignment horizontal="center" wrapText="1"/>
    </xf>
    <xf numFmtId="0" fontId="25" fillId="7" borderId="0" xfId="0" applyFont="1" applyFill="1" applyAlignment="1">
      <alignment horizontal="center" wrapText="1"/>
    </xf>
    <xf numFmtId="14" fontId="10" fillId="4" borderId="1" xfId="0" applyNumberFormat="1" applyFont="1" applyFill="1" applyBorder="1" applyAlignment="1">
      <alignment horizontal="left" vertical="center" wrapText="1"/>
    </xf>
    <xf numFmtId="0" fontId="10" fillId="4" borderId="1" xfId="0" applyFont="1" applyFill="1" applyBorder="1" applyAlignment="1">
      <alignment horizontal="left" vertical="center" wrapText="1"/>
    </xf>
    <xf numFmtId="0" fontId="25" fillId="4" borderId="1" xfId="0" applyFont="1" applyFill="1" applyBorder="1" applyAlignment="1">
      <alignment horizontal="left" vertical="center" wrapText="1"/>
    </xf>
    <xf numFmtId="0" fontId="24" fillId="0" borderId="15" xfId="0" applyFont="1" applyBorder="1"/>
    <xf numFmtId="0" fontId="6" fillId="0" borderId="15" xfId="0" applyFont="1" applyBorder="1"/>
    <xf numFmtId="0" fontId="10" fillId="0" borderId="1" xfId="0" applyFont="1" applyBorder="1" applyAlignment="1">
      <alignment horizontal="center" wrapText="1"/>
    </xf>
    <xf numFmtId="0" fontId="10" fillId="4" borderId="11" xfId="0" applyFont="1" applyFill="1" applyBorder="1" applyAlignment="1">
      <alignment horizontal="center" vertical="center" wrapText="1"/>
    </xf>
    <xf numFmtId="0" fontId="6" fillId="0" borderId="11" xfId="0" applyFont="1" applyBorder="1" applyAlignment="1">
      <alignment horizontal="center" vertical="center"/>
    </xf>
    <xf numFmtId="0" fontId="7" fillId="0" borderId="0" xfId="0" applyFont="1" applyAlignment="1">
      <alignment vertical="top" wrapText="1"/>
    </xf>
    <xf numFmtId="0" fontId="9" fillId="0" borderId="0" xfId="0" applyFont="1"/>
    <xf numFmtId="0" fontId="0" fillId="0" borderId="0" xfId="0" applyAlignment="1">
      <alignment vertical="top" wrapText="1"/>
    </xf>
    <xf numFmtId="0" fontId="8" fillId="0" borderId="0" xfId="1" applyAlignment="1" applyProtection="1"/>
    <xf numFmtId="0" fontId="6" fillId="7" borderId="1" xfId="0" applyFont="1" applyFill="1" applyBorder="1" applyAlignment="1">
      <alignment vertical="top" wrapText="1"/>
    </xf>
    <xf numFmtId="0" fontId="6" fillId="7" borderId="15" xfId="0" applyFont="1" applyFill="1" applyBorder="1"/>
    <xf numFmtId="0" fontId="12" fillId="0" borderId="0" xfId="0" applyFont="1" applyAlignment="1">
      <alignment horizontal="left" wrapText="1"/>
    </xf>
    <xf numFmtId="0" fontId="7" fillId="0" borderId="11" xfId="0" applyFont="1" applyBorder="1" applyAlignment="1">
      <alignment horizontal="center" vertical="center"/>
    </xf>
    <xf numFmtId="0" fontId="7" fillId="9" borderId="30" xfId="0" applyFont="1" applyFill="1" applyBorder="1" applyAlignment="1">
      <alignment horizontal="center" vertical="center" wrapText="1"/>
    </xf>
    <xf numFmtId="0" fontId="0" fillId="7" borderId="0" xfId="0" applyFill="1" applyAlignment="1">
      <alignment horizontal="center" wrapText="1"/>
    </xf>
    <xf numFmtId="0" fontId="9" fillId="7" borderId="0" xfId="0" applyFont="1" applyFill="1" applyAlignment="1">
      <alignment horizontal="center" wrapText="1"/>
    </xf>
    <xf numFmtId="0" fontId="6" fillId="7" borderId="0" xfId="0" applyFont="1" applyFill="1" applyAlignment="1">
      <alignment horizontal="center" wrapText="1"/>
    </xf>
    <xf numFmtId="0" fontId="6" fillId="4" borderId="10" xfId="0" applyFont="1" applyFill="1" applyBorder="1" applyAlignment="1">
      <alignment horizontal="center" vertical="center" wrapText="1"/>
    </xf>
    <xf numFmtId="0" fontId="6" fillId="0" borderId="15" xfId="0" applyFont="1" applyBorder="1" applyAlignment="1">
      <alignment wrapText="1"/>
    </xf>
    <xf numFmtId="0" fontId="27" fillId="0" borderId="1" xfId="0" applyFont="1" applyBorder="1" applyAlignment="1">
      <alignment horizontal="center" wrapText="1"/>
    </xf>
    <xf numFmtId="0" fontId="34" fillId="0" borderId="0" xfId="0" applyFont="1"/>
    <xf numFmtId="0" fontId="34" fillId="10" borderId="0" xfId="0" applyFont="1" applyFill="1" applyAlignment="1">
      <alignment vertical="center" wrapText="1"/>
    </xf>
    <xf numFmtId="0" fontId="7" fillId="9" borderId="23" xfId="0" applyFont="1" applyFill="1" applyBorder="1" applyAlignment="1">
      <alignment horizontal="center" vertical="center" wrapText="1"/>
    </xf>
    <xf numFmtId="0" fontId="6" fillId="0" borderId="0" xfId="0" applyFont="1" applyAlignment="1">
      <alignment horizontal="center" wrapText="1"/>
    </xf>
    <xf numFmtId="0" fontId="24" fillId="4" borderId="15" xfId="0" applyFont="1" applyFill="1" applyBorder="1" applyAlignment="1">
      <alignment horizontal="left" vertical="center" wrapText="1"/>
    </xf>
    <xf numFmtId="0" fontId="24" fillId="4" borderId="0" xfId="0" applyFont="1" applyFill="1" applyAlignment="1">
      <alignment horizontal="left" vertical="center" wrapText="1"/>
    </xf>
    <xf numFmtId="15" fontId="32" fillId="4" borderId="15" xfId="0" applyNumberFormat="1" applyFont="1" applyFill="1" applyBorder="1" applyAlignment="1">
      <alignment horizontal="left" vertical="center" wrapText="1"/>
    </xf>
    <xf numFmtId="15" fontId="32" fillId="4" borderId="0" xfId="0" applyNumberFormat="1" applyFont="1" applyFill="1" applyAlignment="1">
      <alignment horizontal="left" vertical="center" wrapText="1"/>
    </xf>
    <xf numFmtId="0" fontId="24" fillId="4" borderId="14" xfId="0" applyFont="1" applyFill="1" applyBorder="1" applyAlignment="1">
      <alignment horizontal="left" vertical="center" wrapText="1"/>
    </xf>
    <xf numFmtId="0" fontId="24" fillId="4" borderId="2"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7" fillId="9" borderId="30"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11"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3" xfId="0" applyFont="1" applyFill="1" applyBorder="1" applyAlignment="1">
      <alignment horizontal="center" vertical="center"/>
    </xf>
    <xf numFmtId="0" fontId="6" fillId="0" borderId="3" xfId="0" applyFont="1" applyBorder="1" applyAlignment="1">
      <alignment horizontal="left" wrapText="1"/>
    </xf>
    <xf numFmtId="0" fontId="6" fillId="0" borderId="4" xfId="0" applyFont="1" applyBorder="1" applyAlignment="1">
      <alignment horizontal="left" vertical="center" wrapText="1"/>
    </xf>
    <xf numFmtId="0" fontId="6" fillId="0" borderId="4" xfId="0" applyFont="1" applyBorder="1" applyAlignment="1">
      <alignment horizontal="left" wrapText="1"/>
    </xf>
    <xf numFmtId="0" fontId="7" fillId="3" borderId="22"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9" xfId="0" applyFont="1" applyFill="1" applyBorder="1" applyAlignment="1">
      <alignment horizontal="center" vertical="center"/>
    </xf>
    <xf numFmtId="0" fontId="7" fillId="9" borderId="18" xfId="0" applyFont="1" applyFill="1" applyBorder="1" applyAlignment="1">
      <alignment horizontal="center" vertical="center"/>
    </xf>
    <xf numFmtId="0" fontId="7" fillId="9" borderId="3" xfId="0" applyFont="1" applyFill="1" applyBorder="1" applyAlignment="1">
      <alignment horizontal="center" vertical="center"/>
    </xf>
    <xf numFmtId="0" fontId="31" fillId="0" borderId="3" xfId="0" applyFont="1" applyBorder="1" applyAlignment="1">
      <alignment horizontal="left" wrapText="1"/>
    </xf>
    <xf numFmtId="0" fontId="31" fillId="0" borderId="4" xfId="0" applyFont="1" applyBorder="1" applyAlignment="1">
      <alignment horizontal="left" vertical="center" wrapText="1"/>
    </xf>
    <xf numFmtId="0" fontId="31" fillId="0" borderId="4" xfId="0" applyFont="1" applyBorder="1" applyAlignment="1">
      <alignment horizontal="left" wrapText="1"/>
    </xf>
    <xf numFmtId="0" fontId="7" fillId="9" borderId="0" xfId="0" applyFont="1" applyFill="1" applyBorder="1" applyAlignment="1">
      <alignment horizontal="center" vertical="center"/>
    </xf>
    <xf numFmtId="0" fontId="7" fillId="9" borderId="1" xfId="0" applyFont="1" applyFill="1" applyBorder="1" applyAlignment="1">
      <alignment horizontal="center" vertical="center"/>
    </xf>
    <xf numFmtId="0" fontId="6" fillId="0" borderId="0" xfId="0" applyFont="1" applyBorder="1"/>
    <xf numFmtId="22" fontId="0" fillId="0" borderId="27" xfId="0" applyNumberFormat="1" applyBorder="1"/>
    <xf numFmtId="15" fontId="0" fillId="0" borderId="27" xfId="0" applyNumberFormat="1" applyBorder="1"/>
    <xf numFmtId="0" fontId="0" fillId="0" borderId="31" xfId="0" applyBorder="1"/>
    <xf numFmtId="0" fontId="19" fillId="0" borderId="15" xfId="0" applyFont="1" applyBorder="1"/>
    <xf numFmtId="0" fontId="35" fillId="0" borderId="0" xfId="0" applyFont="1" applyAlignment="1">
      <alignment horizontal="center" wrapText="1"/>
    </xf>
    <xf numFmtId="0" fontId="35" fillId="0" borderId="0" xfId="0" applyFont="1"/>
    <xf numFmtId="0" fontId="19" fillId="0" borderId="0" xfId="0" applyFont="1" applyAlignment="1">
      <alignment horizontal="left" wrapText="1"/>
    </xf>
  </cellXfs>
  <cellStyles count="7">
    <cellStyle name="Hyperlink" xfId="1" builtinId="8"/>
    <cellStyle name="Normal" xfId="0" builtinId="0"/>
    <cellStyle name="Normal 2" xfId="3" xr:uid="{00000000-0005-0000-0000-000002000000}"/>
    <cellStyle name="Normal 3" xfId="4" xr:uid="{00000000-0005-0000-0000-000003000000}"/>
    <cellStyle name="Normal 4" xfId="5" xr:uid="{00000000-0005-0000-0000-000004000000}"/>
    <cellStyle name="Normal 5" xfId="6" xr:uid="{00000000-0005-0000-0000-000005000000}"/>
    <cellStyle name="Normal_Scout Triathlon" xfId="2" xr:uid="{00000000-0005-0000-0000-000006000000}"/>
  </cellStyles>
  <dxfs count="0"/>
  <tableStyles count="0" defaultTableStyle="TableStyleMedium2" defaultPivotStyle="PivotStyleLight16"/>
  <colors>
    <mruColors>
      <color rgb="FFCCFFFF"/>
      <color rgb="FFFFFFCC"/>
      <color rgb="FF99CC00"/>
      <color rgb="FF66FF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168</xdr:row>
      <xdr:rowOff>0</xdr:rowOff>
    </xdr:from>
    <xdr:to>
      <xdr:col>6</xdr:col>
      <xdr:colOff>0</xdr:colOff>
      <xdr:row>168</xdr:row>
      <xdr:rowOff>0</xdr:rowOff>
    </xdr:to>
    <xdr:pic>
      <xdr:nvPicPr>
        <xdr:cNvPr id="3" name="Picture 2" descr="https://ci3.googleusercontent.com/proxy/lQpJDgsjYh1Hbs8tqvx5u00z7hIbY7TZDIjJgopmUfNQGmDzaayK-UbAmwc5c4BeQwzk1A5nsGQkMlURH2CIbVJ1jt5ysmUxpBilRgEiWhnQ4Bwk5E7CEeE_BbQC5kaB2iQg0Q0=s0-d-e1-ft#http://www.doubleknot.com/openrosters/ShowImage.aspx?3232313238397L333839343637">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98380" y="347929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44</xdr:row>
      <xdr:rowOff>0</xdr:rowOff>
    </xdr:from>
    <xdr:to>
      <xdr:col>38</xdr:col>
      <xdr:colOff>167640</xdr:colOff>
      <xdr:row>80</xdr:row>
      <xdr:rowOff>22860</xdr:rowOff>
    </xdr:to>
    <xdr:pic>
      <xdr:nvPicPr>
        <xdr:cNvPr id="1977" name="Picture 1">
          <a:extLst>
            <a:ext uri="{FF2B5EF4-FFF2-40B4-BE49-F238E27FC236}">
              <a16:creationId xmlns:a16="http://schemas.microsoft.com/office/drawing/2014/main" id="{00000000-0008-0000-0700-0000B90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41980" y="8298180"/>
          <a:ext cx="4274820" cy="606552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0</xdr:colOff>
      <xdr:row>62</xdr:row>
      <xdr:rowOff>45721</xdr:rowOff>
    </xdr:from>
    <xdr:to>
      <xdr:col>8</xdr:col>
      <xdr:colOff>234621</xdr:colOff>
      <xdr:row>95</xdr:row>
      <xdr:rowOff>106681</xdr:rowOff>
    </xdr:to>
    <xdr:pic>
      <xdr:nvPicPr>
        <xdr:cNvPr id="4" name="Picture 3">
          <a:extLst>
            <a:ext uri="{FF2B5EF4-FFF2-40B4-BE49-F238E27FC236}">
              <a16:creationId xmlns:a16="http://schemas.microsoft.com/office/drawing/2014/main" id="{9905E944-A8E4-44CD-AADF-0C6850C58E35}"/>
            </a:ext>
          </a:extLst>
        </xdr:cNvPr>
        <xdr:cNvPicPr>
          <a:picLocks noChangeAspect="1"/>
        </xdr:cNvPicPr>
      </xdr:nvPicPr>
      <xdr:blipFill>
        <a:blip xmlns:r="http://schemas.openxmlformats.org/officeDocument/2006/relationships" r:embed="rId2"/>
        <a:stretch>
          <a:fillRect/>
        </a:stretch>
      </xdr:blipFill>
      <xdr:spPr>
        <a:xfrm>
          <a:off x="0" y="10698481"/>
          <a:ext cx="5461941" cy="5593080"/>
        </a:xfrm>
        <a:prstGeom prst="rect">
          <a:avLst/>
        </a:prstGeom>
      </xdr:spPr>
    </xdr:pic>
    <xdr:clientData/>
  </xdr:twoCellAnchor>
  <xdr:twoCellAnchor editAs="oneCell">
    <xdr:from>
      <xdr:col>14</xdr:col>
      <xdr:colOff>22860</xdr:colOff>
      <xdr:row>63</xdr:row>
      <xdr:rowOff>129540</xdr:rowOff>
    </xdr:from>
    <xdr:to>
      <xdr:col>22</xdr:col>
      <xdr:colOff>180376</xdr:colOff>
      <xdr:row>93</xdr:row>
      <xdr:rowOff>5102</xdr:rowOff>
    </xdr:to>
    <xdr:pic>
      <xdr:nvPicPr>
        <xdr:cNvPr id="5" name="Picture 4">
          <a:extLst>
            <a:ext uri="{FF2B5EF4-FFF2-40B4-BE49-F238E27FC236}">
              <a16:creationId xmlns:a16="http://schemas.microsoft.com/office/drawing/2014/main" id="{3D39E858-E0D2-4882-89BE-730D9DB602E8}"/>
            </a:ext>
          </a:extLst>
        </xdr:cNvPr>
        <xdr:cNvPicPr>
          <a:picLocks noChangeAspect="1"/>
        </xdr:cNvPicPr>
      </xdr:nvPicPr>
      <xdr:blipFill>
        <a:blip xmlns:r="http://schemas.openxmlformats.org/officeDocument/2006/relationships" r:embed="rId3"/>
        <a:stretch>
          <a:fillRect/>
        </a:stretch>
      </xdr:blipFill>
      <xdr:spPr>
        <a:xfrm>
          <a:off x="5829300" y="10949940"/>
          <a:ext cx="4790476" cy="49047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couts%20as%20of%20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outs as of 3-22"/>
      <sheetName val="Sheet1"/>
    </sheetNames>
    <sheetDataSet>
      <sheetData sheetId="0">
        <row r="3">
          <cell r="A3" t="str">
            <v>Albanese</v>
          </cell>
          <cell r="B3" t="str">
            <v>Nathan</v>
          </cell>
          <cell r="C3" t="str">
            <v>36875 Howard road</v>
          </cell>
          <cell r="D3" t="str">
            <v/>
          </cell>
          <cell r="E3" t="str">
            <v>Farmington Hills</v>
          </cell>
          <cell r="F3" t="str">
            <v>MI</v>
          </cell>
          <cell r="G3">
            <v>48331</v>
          </cell>
          <cell r="H3" t="str">
            <v>248-835-3606</v>
          </cell>
          <cell r="J3" t="str">
            <v/>
          </cell>
          <cell r="L3" t="str">
            <v>Paul Bunyan</v>
          </cell>
        </row>
        <row r="4">
          <cell r="A4" t="str">
            <v>Alexander</v>
          </cell>
          <cell r="B4" t="str">
            <v>George</v>
          </cell>
          <cell r="C4" t="str">
            <v>13100 Balfour</v>
          </cell>
          <cell r="D4" t="str">
            <v/>
          </cell>
          <cell r="E4" t="str">
            <v>Huntington Woods</v>
          </cell>
          <cell r="F4" t="str">
            <v>MI</v>
          </cell>
          <cell r="G4">
            <v>480701701</v>
          </cell>
          <cell r="H4" t="str">
            <v>(248)336-0032</v>
          </cell>
          <cell r="J4" t="str">
            <v/>
          </cell>
          <cell r="L4" t="str">
            <v>Swole Swine</v>
          </cell>
        </row>
        <row r="5">
          <cell r="A5" t="str">
            <v>Aspinall</v>
          </cell>
          <cell r="B5" t="str">
            <v>Charlie</v>
          </cell>
          <cell r="C5" t="str">
            <v>38373 Lana Ct</v>
          </cell>
          <cell r="D5" t="str">
            <v/>
          </cell>
          <cell r="E5" t="str">
            <v>Farmington Hills</v>
          </cell>
          <cell r="F5" t="str">
            <v>MI</v>
          </cell>
          <cell r="G5">
            <v>48335</v>
          </cell>
          <cell r="H5" t="str">
            <v>248-880-8662</v>
          </cell>
          <cell r="J5" t="str">
            <v/>
          </cell>
          <cell r="L5" t="str">
            <v>Scouts in Training</v>
          </cell>
        </row>
        <row r="6">
          <cell r="A6" t="str">
            <v>Baca Mora</v>
          </cell>
          <cell r="B6" t="str">
            <v>Said</v>
          </cell>
          <cell r="C6" t="str">
            <v>3994 Wexford Dr</v>
          </cell>
          <cell r="D6" t="str">
            <v/>
          </cell>
          <cell r="E6" t="str">
            <v>Wixom</v>
          </cell>
          <cell r="F6" t="str">
            <v>MI</v>
          </cell>
          <cell r="G6">
            <v>48393</v>
          </cell>
          <cell r="H6" t="str">
            <v>248-574-1328</v>
          </cell>
          <cell r="J6" t="str">
            <v>rodolfobacap@gmail.com</v>
          </cell>
          <cell r="L6" t="str">
            <v>Ax men</v>
          </cell>
        </row>
        <row r="7">
          <cell r="A7" t="str">
            <v>Baker</v>
          </cell>
          <cell r="B7" t="str">
            <v>Sean</v>
          </cell>
          <cell r="C7" t="str">
            <v>34719 Bunker Hill</v>
          </cell>
          <cell r="D7" t="str">
            <v/>
          </cell>
          <cell r="E7" t="str">
            <v>Farmington Hills</v>
          </cell>
          <cell r="F7" t="str">
            <v>MI</v>
          </cell>
          <cell r="G7">
            <v>48331</v>
          </cell>
          <cell r="H7" t="str">
            <v>(248)553-4612</v>
          </cell>
          <cell r="J7" t="str">
            <v/>
          </cell>
          <cell r="L7" t="str">
            <v>Pragmatic Paddlefish</v>
          </cell>
        </row>
        <row r="8">
          <cell r="A8" t="str">
            <v>Bamber</v>
          </cell>
          <cell r="B8" t="str">
            <v>Wyatt</v>
          </cell>
          <cell r="C8" t="str">
            <v>36650 Howard Rd</v>
          </cell>
          <cell r="D8" t="str">
            <v/>
          </cell>
          <cell r="E8" t="str">
            <v>Farmington Hills</v>
          </cell>
          <cell r="F8" t="str">
            <v>MI</v>
          </cell>
          <cell r="G8">
            <v>48331</v>
          </cell>
          <cell r="H8" t="str">
            <v>313-670-8604</v>
          </cell>
          <cell r="J8" t="str">
            <v/>
          </cell>
          <cell r="L8" t="str">
            <v>Scouts in Training</v>
          </cell>
        </row>
        <row r="9">
          <cell r="A9" t="str">
            <v>Bloomfield</v>
          </cell>
          <cell r="B9" t="str">
            <v>Scott</v>
          </cell>
          <cell r="C9" t="str">
            <v>22218 Arbor Lane</v>
          </cell>
          <cell r="D9" t="str">
            <v/>
          </cell>
          <cell r="E9" t="str">
            <v>Farmington</v>
          </cell>
          <cell r="F9" t="str">
            <v>MI</v>
          </cell>
          <cell r="G9">
            <v>48336</v>
          </cell>
          <cell r="H9" t="str">
            <v>(248)474-9650</v>
          </cell>
          <cell r="J9" t="str">
            <v/>
          </cell>
          <cell r="L9" t="str">
            <v>Swole Swine</v>
          </cell>
        </row>
        <row r="10">
          <cell r="A10" t="str">
            <v>Carpenter Crawford</v>
          </cell>
          <cell r="B10" t="str">
            <v>Nathan</v>
          </cell>
          <cell r="C10" t="str">
            <v>22095 W. Brandon</v>
          </cell>
          <cell r="D10" t="str">
            <v/>
          </cell>
          <cell r="E10" t="str">
            <v>Farmington Hills</v>
          </cell>
          <cell r="F10" t="str">
            <v>MI</v>
          </cell>
          <cell r="G10">
            <v>48336</v>
          </cell>
          <cell r="H10" t="str">
            <v>(248)798-6540</v>
          </cell>
          <cell r="J10" t="str">
            <v>nathancarpentercrawford@gmail.com</v>
          </cell>
          <cell r="L10" t="str">
            <v>Pragmatic Paddlefish</v>
          </cell>
        </row>
        <row r="11">
          <cell r="A11" t="str">
            <v>Carrizales</v>
          </cell>
          <cell r="B11" t="str">
            <v>Ian</v>
          </cell>
          <cell r="C11" t="str">
            <v>2466 Yasmin</v>
          </cell>
          <cell r="D11" t="str">
            <v/>
          </cell>
          <cell r="E11" t="str">
            <v>Commerce Twp</v>
          </cell>
          <cell r="F11" t="str">
            <v>MI</v>
          </cell>
          <cell r="G11">
            <v>48382</v>
          </cell>
          <cell r="H11" t="str">
            <v>(248)714-9427</v>
          </cell>
          <cell r="J11" t="str">
            <v/>
          </cell>
          <cell r="L11" t="str">
            <v>Pragmatic Paddlefish</v>
          </cell>
        </row>
        <row r="12">
          <cell r="A12" t="str">
            <v>Choma</v>
          </cell>
          <cell r="B12" t="str">
            <v>Arthur</v>
          </cell>
          <cell r="C12" t="str">
            <v>7129 Magnolia Ln</v>
          </cell>
          <cell r="D12" t="str">
            <v/>
          </cell>
          <cell r="E12" t="str">
            <v>Waterford</v>
          </cell>
          <cell r="F12" t="str">
            <v>MI</v>
          </cell>
          <cell r="G12">
            <v>48327</v>
          </cell>
          <cell r="H12" t="str">
            <v>248-515-6458</v>
          </cell>
          <cell r="J12" t="str">
            <v/>
          </cell>
          <cell r="L12" t="str">
            <v>Scouts in Training</v>
          </cell>
        </row>
        <row r="13">
          <cell r="A13" t="str">
            <v>Choma</v>
          </cell>
          <cell r="B13" t="str">
            <v>Mark</v>
          </cell>
          <cell r="C13" t="str">
            <v>7129 Magnolia Ln</v>
          </cell>
          <cell r="D13" t="str">
            <v/>
          </cell>
          <cell r="E13" t="str">
            <v>Waterford</v>
          </cell>
          <cell r="F13" t="str">
            <v>MI</v>
          </cell>
          <cell r="G13">
            <v>48327</v>
          </cell>
          <cell r="H13" t="str">
            <v>248-515-6458</v>
          </cell>
          <cell r="J13" t="str">
            <v/>
          </cell>
          <cell r="L13" t="str">
            <v>Nuclear Narwhals</v>
          </cell>
        </row>
        <row r="14">
          <cell r="A14" t="str">
            <v>Cook</v>
          </cell>
          <cell r="B14" t="str">
            <v>Zane</v>
          </cell>
          <cell r="C14" t="str">
            <v>25224 Bridlepath</v>
          </cell>
          <cell r="D14" t="str">
            <v/>
          </cell>
          <cell r="E14" t="str">
            <v>Farmington Hills</v>
          </cell>
          <cell r="F14" t="str">
            <v>MI</v>
          </cell>
          <cell r="G14">
            <v>48335</v>
          </cell>
          <cell r="H14" t="str">
            <v>614-354-6524</v>
          </cell>
          <cell r="J14" t="str">
            <v/>
          </cell>
          <cell r="L14" t="str">
            <v>Nuclear Narwhals</v>
          </cell>
        </row>
        <row r="15">
          <cell r="A15" t="str">
            <v>Cowell</v>
          </cell>
          <cell r="B15" t="str">
            <v>Kent</v>
          </cell>
          <cell r="C15" t="str">
            <v>21198 Goldsmith</v>
          </cell>
          <cell r="D15" t="str">
            <v/>
          </cell>
          <cell r="E15" t="str">
            <v>Farmington Hills</v>
          </cell>
          <cell r="F15" t="str">
            <v>MI</v>
          </cell>
          <cell r="G15">
            <v>48335</v>
          </cell>
          <cell r="H15" t="str">
            <v>224-944-1494</v>
          </cell>
          <cell r="J15" t="str">
            <v>KentGCowell@gmail.com</v>
          </cell>
          <cell r="L15" t="str">
            <v>Nuclear Narwhals</v>
          </cell>
        </row>
        <row r="16">
          <cell r="A16" t="str">
            <v>Eagle</v>
          </cell>
          <cell r="B16" t="str">
            <v>Alex</v>
          </cell>
          <cell r="C16" t="str">
            <v>23500 Middlebelt</v>
          </cell>
          <cell r="D16" t="str">
            <v/>
          </cell>
          <cell r="E16" t="str">
            <v>Farmington Hills</v>
          </cell>
          <cell r="F16" t="str">
            <v>MI</v>
          </cell>
          <cell r="G16">
            <v>48336</v>
          </cell>
          <cell r="H16" t="str">
            <v>(248)752-2992</v>
          </cell>
          <cell r="J16" t="str">
            <v/>
          </cell>
          <cell r="L16" t="str">
            <v>Paul Bunyan</v>
          </cell>
        </row>
        <row r="17">
          <cell r="A17" t="str">
            <v>Eagle</v>
          </cell>
          <cell r="B17" t="str">
            <v>Andrew</v>
          </cell>
          <cell r="C17" t="str">
            <v>23500 Middlebelt Road</v>
          </cell>
          <cell r="D17" t="str">
            <v/>
          </cell>
          <cell r="E17" t="str">
            <v>Farmington Hills</v>
          </cell>
          <cell r="F17" t="str">
            <v>MI</v>
          </cell>
          <cell r="G17">
            <v>48336</v>
          </cell>
          <cell r="H17" t="str">
            <v>248-752-2992</v>
          </cell>
          <cell r="J17" t="str">
            <v/>
          </cell>
          <cell r="L17" t="str">
            <v>Paul Bunyan</v>
          </cell>
        </row>
        <row r="18">
          <cell r="A18" t="str">
            <v>Eruppakkattu</v>
          </cell>
          <cell r="B18" t="str">
            <v>Matt</v>
          </cell>
          <cell r="C18" t="str">
            <v>36612 Lansbury Ln</v>
          </cell>
          <cell r="D18" t="str">
            <v/>
          </cell>
          <cell r="E18" t="str">
            <v>Farmington</v>
          </cell>
          <cell r="F18" t="str">
            <v>MI</v>
          </cell>
          <cell r="G18">
            <v>48335</v>
          </cell>
          <cell r="H18" t="str">
            <v>616-848-0411</v>
          </cell>
          <cell r="J18" t="str">
            <v/>
          </cell>
          <cell r="L18" t="str">
            <v>Kings Men</v>
          </cell>
        </row>
        <row r="19">
          <cell r="A19" t="str">
            <v>Gafarov</v>
          </cell>
          <cell r="B19" t="str">
            <v>Daniel</v>
          </cell>
          <cell r="C19" t="str">
            <v>32050 Grand River</v>
          </cell>
          <cell r="D19" t="str">
            <v>Farmington</v>
          </cell>
          <cell r="E19" t="str">
            <v>Farmington</v>
          </cell>
          <cell r="F19" t="str">
            <v>MI</v>
          </cell>
          <cell r="G19">
            <v>48336</v>
          </cell>
          <cell r="H19" t="str">
            <v>248-231-8264</v>
          </cell>
          <cell r="J19" t="str">
            <v/>
          </cell>
          <cell r="L19" t="str">
            <v>Swole Swine</v>
          </cell>
        </row>
        <row r="20">
          <cell r="A20" t="str">
            <v>Garlinghouse</v>
          </cell>
          <cell r="B20" t="str">
            <v>Michael</v>
          </cell>
          <cell r="C20" t="str">
            <v>3172 Thimbleberry</v>
          </cell>
          <cell r="D20" t="str">
            <v/>
          </cell>
          <cell r="E20" t="str">
            <v>Wixom</v>
          </cell>
          <cell r="F20" t="str">
            <v>MI</v>
          </cell>
          <cell r="G20">
            <v>48393</v>
          </cell>
          <cell r="H20" t="str">
            <v>248-313-9357</v>
          </cell>
          <cell r="J20" t="str">
            <v/>
          </cell>
          <cell r="L20" t="str">
            <v>Kings Men</v>
          </cell>
        </row>
        <row r="21">
          <cell r="A21" t="str">
            <v>Genslak</v>
          </cell>
          <cell r="B21" t="str">
            <v>Noah</v>
          </cell>
          <cell r="C21" t="str">
            <v>25127 Lyncastle St</v>
          </cell>
          <cell r="D21" t="str">
            <v/>
          </cell>
          <cell r="E21" t="str">
            <v>Farmington Hills</v>
          </cell>
          <cell r="F21" t="str">
            <v>MI</v>
          </cell>
          <cell r="G21">
            <v>48336</v>
          </cell>
          <cell r="H21" t="str">
            <v>248-705-8102</v>
          </cell>
          <cell r="J21" t="str">
            <v/>
          </cell>
          <cell r="L21" t="str">
            <v>Fire Fox</v>
          </cell>
        </row>
        <row r="22">
          <cell r="A22" t="str">
            <v>Goldstraw</v>
          </cell>
          <cell r="B22" t="str">
            <v>Charlie</v>
          </cell>
          <cell r="C22" t="str">
            <v>22208 Averhill St</v>
          </cell>
          <cell r="D22" t="str">
            <v>Farmington Hills</v>
          </cell>
          <cell r="E22" t="str">
            <v>Farmington Hills</v>
          </cell>
          <cell r="F22" t="str">
            <v>MI</v>
          </cell>
          <cell r="G22">
            <v>48336</v>
          </cell>
          <cell r="H22" t="str">
            <v>248-208-9857</v>
          </cell>
          <cell r="J22" t="str">
            <v/>
          </cell>
          <cell r="L22" t="str">
            <v>Moose</v>
          </cell>
        </row>
        <row r="23">
          <cell r="A23" t="str">
            <v>Gonzalez</v>
          </cell>
          <cell r="B23" t="str">
            <v>Fernando</v>
          </cell>
          <cell r="C23" t="str">
            <v>501 Natures Cove Ct</v>
          </cell>
          <cell r="D23" t="str">
            <v/>
          </cell>
          <cell r="E23" t="str">
            <v>Wixom</v>
          </cell>
          <cell r="F23" t="str">
            <v>MI</v>
          </cell>
          <cell r="G23">
            <v>48393</v>
          </cell>
          <cell r="H23" t="str">
            <v>(248)926-5423</v>
          </cell>
          <cell r="J23" t="str">
            <v/>
          </cell>
          <cell r="L23" t="str">
            <v>Paul Bunyan</v>
          </cell>
        </row>
        <row r="24">
          <cell r="A24" t="str">
            <v>Hill</v>
          </cell>
          <cell r="B24" t="str">
            <v>Zachary</v>
          </cell>
          <cell r="C24" t="str">
            <v>1900 Blue Stone Ln</v>
          </cell>
          <cell r="D24" t="str">
            <v/>
          </cell>
          <cell r="E24" t="str">
            <v>Commerce Twp</v>
          </cell>
          <cell r="F24" t="str">
            <v>MI</v>
          </cell>
          <cell r="G24">
            <v>48390</v>
          </cell>
          <cell r="H24" t="str">
            <v>(248)960-3936</v>
          </cell>
          <cell r="J24" t="str">
            <v/>
          </cell>
          <cell r="L24" t="str">
            <v>Swole Swine</v>
          </cell>
        </row>
        <row r="25">
          <cell r="A25" t="str">
            <v>Hooker</v>
          </cell>
          <cell r="B25" t="str">
            <v>Josh</v>
          </cell>
          <cell r="C25" t="str">
            <v>60618 Mary Lane</v>
          </cell>
          <cell r="D25" t="str">
            <v/>
          </cell>
          <cell r="E25" t="str">
            <v>South Lyon</v>
          </cell>
          <cell r="F25" t="str">
            <v>MI</v>
          </cell>
          <cell r="G25">
            <v>48178</v>
          </cell>
          <cell r="H25" t="str">
            <v>(248)437-4215</v>
          </cell>
          <cell r="J25" t="str">
            <v/>
          </cell>
          <cell r="L25" t="str">
            <v>Paul Bunyan</v>
          </cell>
        </row>
        <row r="26">
          <cell r="A26" t="str">
            <v>Hooker</v>
          </cell>
          <cell r="B26" t="str">
            <v>Nathan</v>
          </cell>
          <cell r="C26" t="str">
            <v>60618 Mary Lane</v>
          </cell>
          <cell r="D26" t="str">
            <v/>
          </cell>
          <cell r="E26" t="str">
            <v>South Lyon</v>
          </cell>
          <cell r="F26" t="str">
            <v>MI</v>
          </cell>
          <cell r="G26">
            <v>48178</v>
          </cell>
          <cell r="H26" t="str">
            <v>(248)437-4215</v>
          </cell>
          <cell r="J26" t="str">
            <v/>
          </cell>
          <cell r="L26" t="str">
            <v>Pragmatic Paddlefish</v>
          </cell>
        </row>
        <row r="27">
          <cell r="A27" t="str">
            <v>Horiguchi</v>
          </cell>
          <cell r="B27" t="str">
            <v>Kouta</v>
          </cell>
          <cell r="C27" t="str">
            <v>41390 Clinton Dr.</v>
          </cell>
          <cell r="D27" t="str">
            <v/>
          </cell>
          <cell r="E27" t="str">
            <v>Novi</v>
          </cell>
          <cell r="F27" t="str">
            <v>MI</v>
          </cell>
          <cell r="G27">
            <v>48377</v>
          </cell>
          <cell r="H27" t="str">
            <v>248-835-2309</v>
          </cell>
          <cell r="J27" t="str">
            <v>koutahoriguchi0119@gmail.com</v>
          </cell>
          <cell r="L27" t="str">
            <v>Paul Bunyan</v>
          </cell>
        </row>
        <row r="28">
          <cell r="A28" t="str">
            <v>Imel</v>
          </cell>
          <cell r="B28" t="str">
            <v>Edison</v>
          </cell>
          <cell r="C28" t="str">
            <v>28164 Wildwood Trail</v>
          </cell>
          <cell r="D28" t="str">
            <v/>
          </cell>
          <cell r="E28" t="str">
            <v>Farmington Hills</v>
          </cell>
          <cell r="F28" t="str">
            <v>MI</v>
          </cell>
          <cell r="G28">
            <v>48336</v>
          </cell>
          <cell r="H28" t="str">
            <v>(248)508-7922</v>
          </cell>
          <cell r="J28" t="str">
            <v>HappyCactus06@gmail.com</v>
          </cell>
          <cell r="L28" t="str">
            <v>Paul Bunyan</v>
          </cell>
        </row>
        <row r="29">
          <cell r="A29" t="str">
            <v>Imel</v>
          </cell>
          <cell r="B29" t="str">
            <v>Franklin</v>
          </cell>
          <cell r="C29" t="str">
            <v>28164 Wildwood Trail</v>
          </cell>
          <cell r="D29" t="str">
            <v/>
          </cell>
          <cell r="E29" t="str">
            <v>Farmington Hills</v>
          </cell>
          <cell r="F29" t="str">
            <v>MI</v>
          </cell>
          <cell r="G29">
            <v>48336</v>
          </cell>
          <cell r="H29" t="str">
            <v>248-508-7328</v>
          </cell>
          <cell r="J29" t="str">
            <v/>
          </cell>
          <cell r="L29" t="str">
            <v>Nuclear Narwhals</v>
          </cell>
        </row>
        <row r="30">
          <cell r="A30" t="str">
            <v>Jiang</v>
          </cell>
          <cell r="B30" t="str">
            <v>Alexander</v>
          </cell>
          <cell r="C30" t="str">
            <v>36652 Saxony</v>
          </cell>
          <cell r="D30" t="str">
            <v/>
          </cell>
          <cell r="E30" t="str">
            <v>Farmington</v>
          </cell>
          <cell r="F30" t="str">
            <v>MI</v>
          </cell>
          <cell r="G30">
            <v>48335</v>
          </cell>
          <cell r="H30" t="str">
            <v>(248)615-8968</v>
          </cell>
          <cell r="J30" t="str">
            <v/>
          </cell>
          <cell r="L30" t="str">
            <v>Paul Bunyan</v>
          </cell>
        </row>
        <row r="31">
          <cell r="A31" t="str">
            <v>Kelley</v>
          </cell>
          <cell r="B31" t="str">
            <v>Isaac</v>
          </cell>
          <cell r="C31" t="str">
            <v>29315 Douglas Dr.</v>
          </cell>
          <cell r="D31" t="str">
            <v/>
          </cell>
          <cell r="E31" t="str">
            <v>Novi</v>
          </cell>
          <cell r="F31" t="str">
            <v>MI</v>
          </cell>
          <cell r="G31">
            <v>48377</v>
          </cell>
          <cell r="H31" t="str">
            <v>816-352-5619</v>
          </cell>
          <cell r="J31" t="str">
            <v>alfagamez101907@gmail.com</v>
          </cell>
          <cell r="L31" t="str">
            <v>Ax men</v>
          </cell>
        </row>
        <row r="32">
          <cell r="A32" t="str">
            <v>Kenna</v>
          </cell>
          <cell r="B32" t="str">
            <v>Brayden</v>
          </cell>
          <cell r="C32" t="str">
            <v>23350 Barfield St</v>
          </cell>
          <cell r="D32" t="str">
            <v/>
          </cell>
          <cell r="E32" t="str">
            <v>Farmington Hills</v>
          </cell>
          <cell r="F32" t="str">
            <v>MI</v>
          </cell>
          <cell r="G32">
            <v>48336</v>
          </cell>
          <cell r="H32" t="str">
            <v>(248)535-7476</v>
          </cell>
          <cell r="J32" t="str">
            <v/>
          </cell>
          <cell r="L32" t="str">
            <v>Scouts in Training</v>
          </cell>
        </row>
        <row r="33">
          <cell r="A33" t="str">
            <v>Kent</v>
          </cell>
          <cell r="B33" t="str">
            <v>Zaine</v>
          </cell>
          <cell r="C33" t="str">
            <v>28111 Gettysburg</v>
          </cell>
          <cell r="D33" t="str">
            <v/>
          </cell>
          <cell r="E33" t="str">
            <v>Farmington Hills</v>
          </cell>
          <cell r="F33" t="str">
            <v>MI</v>
          </cell>
          <cell r="G33">
            <v>48331</v>
          </cell>
          <cell r="H33" t="str">
            <v>(248)994-0704</v>
          </cell>
          <cell r="J33" t="str">
            <v/>
          </cell>
          <cell r="L33" t="str">
            <v>Pragmatic Paddlefish</v>
          </cell>
        </row>
        <row r="34">
          <cell r="A34" t="str">
            <v>Klawender</v>
          </cell>
          <cell r="B34" t="str">
            <v>Norman</v>
          </cell>
          <cell r="C34" t="str">
            <v>21799 Cass St</v>
          </cell>
          <cell r="D34" t="str">
            <v/>
          </cell>
          <cell r="E34" t="str">
            <v>Farmington Hills</v>
          </cell>
          <cell r="F34" t="str">
            <v>MI</v>
          </cell>
          <cell r="G34">
            <v>48335</v>
          </cell>
          <cell r="H34" t="str">
            <v>(734)560-1810</v>
          </cell>
          <cell r="J34" t="str">
            <v>nklawenderjr@gmail.com</v>
          </cell>
          <cell r="L34" t="str">
            <v>Swole Swine</v>
          </cell>
        </row>
        <row r="35">
          <cell r="A35" t="str">
            <v>Koponen</v>
          </cell>
          <cell r="B35" t="str">
            <v>Viitaliiy</v>
          </cell>
          <cell r="C35" t="str">
            <v>22973 Mayfield Av</v>
          </cell>
          <cell r="D35" t="str">
            <v/>
          </cell>
          <cell r="E35" t="str">
            <v>Farmington</v>
          </cell>
          <cell r="F35" t="str">
            <v>MI</v>
          </cell>
          <cell r="G35">
            <v>48336</v>
          </cell>
          <cell r="H35" t="str">
            <v>(248)426-7319</v>
          </cell>
          <cell r="J35" t="str">
            <v/>
          </cell>
          <cell r="L35" t="str">
            <v>Paul Bunyan</v>
          </cell>
        </row>
        <row r="36">
          <cell r="A36" t="str">
            <v>Kyles</v>
          </cell>
          <cell r="B36" t="str">
            <v>Kevin</v>
          </cell>
          <cell r="C36" t="str">
            <v>35510 Bridlepath Lane</v>
          </cell>
          <cell r="D36" t="str">
            <v/>
          </cell>
          <cell r="E36" t="str">
            <v>Farmington Hills</v>
          </cell>
          <cell r="F36" t="str">
            <v>MI</v>
          </cell>
          <cell r="G36">
            <v>48335</v>
          </cell>
          <cell r="H36" t="str">
            <v>(248)763-8277</v>
          </cell>
          <cell r="J36" t="str">
            <v/>
          </cell>
          <cell r="L36" t="str">
            <v>Paul Bunyan</v>
          </cell>
        </row>
        <row r="37">
          <cell r="A37" t="str">
            <v>Leckenby</v>
          </cell>
          <cell r="B37" t="str">
            <v>Charles</v>
          </cell>
          <cell r="C37" t="str">
            <v>23863 Beacon Drive</v>
          </cell>
          <cell r="D37" t="str">
            <v/>
          </cell>
          <cell r="E37" t="str">
            <v>Farmington Hills</v>
          </cell>
          <cell r="F37" t="str">
            <v>MI</v>
          </cell>
          <cell r="G37">
            <v>48336</v>
          </cell>
          <cell r="H37" t="str">
            <v>248-508-7319</v>
          </cell>
          <cell r="J37" t="str">
            <v/>
          </cell>
          <cell r="L37" t="str">
            <v>Fire Fox</v>
          </cell>
        </row>
        <row r="38">
          <cell r="A38" t="str">
            <v>Lindman</v>
          </cell>
          <cell r="B38" t="str">
            <v>Cecilia</v>
          </cell>
          <cell r="C38" t="str">
            <v>32255 Leelane</v>
          </cell>
          <cell r="D38" t="str">
            <v/>
          </cell>
          <cell r="E38" t="str">
            <v>Farmington Hills</v>
          </cell>
          <cell r="F38" t="str">
            <v>MI</v>
          </cell>
          <cell r="G38">
            <v>48336</v>
          </cell>
          <cell r="H38" t="str">
            <v>248-505-8213</v>
          </cell>
          <cell r="J38" t="str">
            <v/>
          </cell>
          <cell r="L38" t="str">
            <v>Moose</v>
          </cell>
        </row>
        <row r="39">
          <cell r="A39" t="str">
            <v>Lindman</v>
          </cell>
          <cell r="B39" t="str">
            <v>Jackson</v>
          </cell>
          <cell r="C39" t="str">
            <v>32255 Leelane</v>
          </cell>
          <cell r="D39" t="str">
            <v/>
          </cell>
          <cell r="E39" t="str">
            <v>Farmington Hills</v>
          </cell>
          <cell r="F39" t="str">
            <v>MI</v>
          </cell>
          <cell r="G39">
            <v>48336</v>
          </cell>
          <cell r="H39" t="str">
            <v>248-505-8213</v>
          </cell>
          <cell r="J39" t="str">
            <v/>
          </cell>
          <cell r="L39" t="str">
            <v>Fire Fox</v>
          </cell>
        </row>
        <row r="40">
          <cell r="A40" t="str">
            <v>Luke</v>
          </cell>
          <cell r="B40" t="str">
            <v>Brandon</v>
          </cell>
          <cell r="C40" t="str">
            <v>31880 Hull Ave</v>
          </cell>
          <cell r="D40" t="str">
            <v/>
          </cell>
          <cell r="E40" t="str">
            <v>Farmington Hills</v>
          </cell>
          <cell r="F40" t="str">
            <v>MI</v>
          </cell>
          <cell r="G40">
            <v>48336</v>
          </cell>
          <cell r="H40" t="str">
            <v>248-252-8021</v>
          </cell>
          <cell r="J40" t="str">
            <v/>
          </cell>
          <cell r="L40" t="str">
            <v>Kings Men</v>
          </cell>
        </row>
        <row r="41">
          <cell r="A41" t="str">
            <v>Makowski</v>
          </cell>
          <cell r="B41" t="str">
            <v>Matthew</v>
          </cell>
          <cell r="C41" t="str">
            <v>30604 Shiawassee Rd</v>
          </cell>
          <cell r="D41" t="str">
            <v/>
          </cell>
          <cell r="E41" t="str">
            <v>Farmington Hills</v>
          </cell>
          <cell r="F41" t="str">
            <v>MI</v>
          </cell>
          <cell r="G41">
            <v>48336</v>
          </cell>
          <cell r="H41" t="str">
            <v>248-840-6573</v>
          </cell>
          <cell r="J41" t="str">
            <v/>
          </cell>
          <cell r="L41" t="str">
            <v>Scouts in Training</v>
          </cell>
        </row>
        <row r="42">
          <cell r="A42" t="str">
            <v>Malisow</v>
          </cell>
          <cell r="B42" t="str">
            <v>Calvin</v>
          </cell>
          <cell r="C42" t="str">
            <v>1698 Bolton</v>
          </cell>
          <cell r="D42" t="str">
            <v/>
          </cell>
          <cell r="E42" t="str">
            <v>Walled Lake</v>
          </cell>
          <cell r="F42" t="str">
            <v>MI</v>
          </cell>
          <cell r="G42">
            <v>48390</v>
          </cell>
          <cell r="H42" t="str">
            <v>(248)624-6314</v>
          </cell>
          <cell r="J42" t="str">
            <v/>
          </cell>
          <cell r="L42" t="str">
            <v>Swole Swine</v>
          </cell>
        </row>
        <row r="43">
          <cell r="A43" t="str">
            <v>Manninen</v>
          </cell>
          <cell r="B43" t="str">
            <v>Autumn</v>
          </cell>
          <cell r="C43" t="str">
            <v>23215 Violet St</v>
          </cell>
          <cell r="D43" t="str">
            <v/>
          </cell>
          <cell r="E43" t="str">
            <v>Farmington</v>
          </cell>
          <cell r="F43" t="str">
            <v>MI</v>
          </cell>
          <cell r="G43">
            <v>48336</v>
          </cell>
          <cell r="H43" t="str">
            <v>248-525-0590</v>
          </cell>
          <cell r="J43" t="str">
            <v/>
          </cell>
          <cell r="L43" t="str">
            <v>Moose</v>
          </cell>
        </row>
        <row r="44">
          <cell r="A44" t="str">
            <v>Miryala</v>
          </cell>
          <cell r="B44" t="str">
            <v>Tarun</v>
          </cell>
          <cell r="C44" t="str">
            <v>30074 Willow Ct.</v>
          </cell>
          <cell r="D44" t="str">
            <v/>
          </cell>
          <cell r="E44" t="str">
            <v>Farmington Hills</v>
          </cell>
          <cell r="F44" t="str">
            <v>MI</v>
          </cell>
          <cell r="G44">
            <v>48331</v>
          </cell>
          <cell r="H44" t="str">
            <v/>
          </cell>
          <cell r="J44" t="str">
            <v/>
          </cell>
          <cell r="L44" t="str">
            <v>Pragmatic Paddlefish</v>
          </cell>
        </row>
        <row r="45">
          <cell r="A45" t="str">
            <v>Mullins</v>
          </cell>
          <cell r="B45" t="str">
            <v>Ethan</v>
          </cell>
          <cell r="C45" t="str">
            <v>32425 Dohany Dr</v>
          </cell>
          <cell r="D45" t="str">
            <v/>
          </cell>
          <cell r="E45" t="str">
            <v>Farmington Hills</v>
          </cell>
          <cell r="F45" t="str">
            <v>MI</v>
          </cell>
          <cell r="G45">
            <v>48336</v>
          </cell>
          <cell r="H45" t="str">
            <v>248-763-3735</v>
          </cell>
          <cell r="J45" t="str">
            <v>emily.mullins@henkel.com</v>
          </cell>
          <cell r="L45" t="str">
            <v>Fire Fox</v>
          </cell>
        </row>
        <row r="46">
          <cell r="A46" t="str">
            <v>Pamidimukkala</v>
          </cell>
          <cell r="B46" t="str">
            <v>Madhav</v>
          </cell>
          <cell r="C46" t="str">
            <v>38352 Churchill Ln</v>
          </cell>
          <cell r="D46" t="str">
            <v/>
          </cell>
          <cell r="E46" t="str">
            <v>Farmington Hills</v>
          </cell>
          <cell r="F46" t="str">
            <v>MI</v>
          </cell>
          <cell r="G46">
            <v>48331</v>
          </cell>
          <cell r="H46" t="str">
            <v>248-346-3111</v>
          </cell>
          <cell r="J46" t="str">
            <v/>
          </cell>
          <cell r="L46" t="str">
            <v>Scouts in Training</v>
          </cell>
        </row>
        <row r="47">
          <cell r="A47" t="str">
            <v>Perinpanayagam</v>
          </cell>
          <cell r="B47" t="str">
            <v>Jeremy</v>
          </cell>
          <cell r="C47" t="str">
            <v>27424 Rosewood Ct.</v>
          </cell>
          <cell r="D47" t="str">
            <v/>
          </cell>
          <cell r="E47" t="str">
            <v>Farmington Hills</v>
          </cell>
          <cell r="F47" t="str">
            <v>MI</v>
          </cell>
          <cell r="G47">
            <v>48334</v>
          </cell>
          <cell r="H47" t="str">
            <v>248-436-2814</v>
          </cell>
          <cell r="J47" t="str">
            <v/>
          </cell>
          <cell r="L47" t="str">
            <v>Ax men</v>
          </cell>
        </row>
        <row r="48">
          <cell r="A48" t="str">
            <v>Perinpanayagam</v>
          </cell>
          <cell r="B48" t="str">
            <v>Nathan</v>
          </cell>
          <cell r="C48" t="str">
            <v>27424 Rosewood Ct.</v>
          </cell>
          <cell r="D48" t="str">
            <v/>
          </cell>
          <cell r="E48" t="str">
            <v>Farmington Hills</v>
          </cell>
          <cell r="F48" t="str">
            <v>MI</v>
          </cell>
          <cell r="G48">
            <v>48334</v>
          </cell>
          <cell r="H48" t="str">
            <v>248-436-2814</v>
          </cell>
          <cell r="J48" t="str">
            <v/>
          </cell>
          <cell r="L48" t="str">
            <v>Swole Swine</v>
          </cell>
        </row>
        <row r="49">
          <cell r="A49" t="str">
            <v>Peters</v>
          </cell>
          <cell r="B49" t="str">
            <v>Donald</v>
          </cell>
          <cell r="C49" t="str">
            <v>26400 Meadowview Dr.</v>
          </cell>
          <cell r="D49" t="str">
            <v/>
          </cell>
          <cell r="E49" t="str">
            <v>Farmington Hills</v>
          </cell>
          <cell r="F49" t="str">
            <v>MI</v>
          </cell>
          <cell r="G49">
            <v>48331</v>
          </cell>
          <cell r="H49" t="str">
            <v>(248)478-4709</v>
          </cell>
          <cell r="J49" t="str">
            <v/>
          </cell>
          <cell r="L49" t="str">
            <v>Pragmatic Paddlefish</v>
          </cell>
        </row>
        <row r="50">
          <cell r="A50" t="str">
            <v>Phillips</v>
          </cell>
          <cell r="B50" t="str">
            <v>Cam</v>
          </cell>
          <cell r="C50" t="str">
            <v>30048 Fernhill</v>
          </cell>
          <cell r="D50" t="str">
            <v/>
          </cell>
          <cell r="E50" t="str">
            <v>Farmington Hills</v>
          </cell>
          <cell r="F50" t="str">
            <v>MI</v>
          </cell>
          <cell r="G50">
            <v>48334</v>
          </cell>
          <cell r="H50" t="str">
            <v>734-558-1458</v>
          </cell>
          <cell r="J50" t="str">
            <v/>
          </cell>
          <cell r="L50" t="str">
            <v>Ax men</v>
          </cell>
        </row>
        <row r="51">
          <cell r="A51" t="str">
            <v>Pinnamaraju</v>
          </cell>
          <cell r="B51" t="str">
            <v>Sohan</v>
          </cell>
          <cell r="C51" t="str">
            <v>36851 Blanchard Blvd Apt 202</v>
          </cell>
          <cell r="D51" t="str">
            <v/>
          </cell>
          <cell r="E51" t="str">
            <v>Farmington</v>
          </cell>
          <cell r="F51" t="str">
            <v>MI</v>
          </cell>
          <cell r="G51">
            <v>48335</v>
          </cell>
          <cell r="H51" t="str">
            <v>(248)477-4428</v>
          </cell>
          <cell r="J51" t="str">
            <v>sohanp@outlook.com</v>
          </cell>
          <cell r="L51" t="str">
            <v>Pragmatic Paddlefish</v>
          </cell>
        </row>
        <row r="52">
          <cell r="A52" t="str">
            <v>Ramkumar</v>
          </cell>
          <cell r="B52" t="str">
            <v>Nithin</v>
          </cell>
          <cell r="C52" t="str">
            <v>38284 Golf Pointe Blvd.</v>
          </cell>
          <cell r="D52" t="str">
            <v/>
          </cell>
          <cell r="E52" t="str">
            <v>Farmington Hills</v>
          </cell>
          <cell r="F52" t="str">
            <v>MI</v>
          </cell>
          <cell r="G52">
            <v>48331</v>
          </cell>
          <cell r="H52" t="str">
            <v>248-862-1486</v>
          </cell>
          <cell r="J52" t="str">
            <v/>
          </cell>
          <cell r="L52" t="str">
            <v>Kings Men</v>
          </cell>
        </row>
        <row r="53">
          <cell r="A53" t="str">
            <v>Reese</v>
          </cell>
          <cell r="B53" t="str">
            <v>Jonas</v>
          </cell>
          <cell r="C53" t="str">
            <v>30329 Castleford</v>
          </cell>
          <cell r="D53" t="str">
            <v/>
          </cell>
          <cell r="E53" t="str">
            <v>Farmington Hills</v>
          </cell>
          <cell r="F53" t="str">
            <v>MI</v>
          </cell>
          <cell r="G53">
            <v>48331</v>
          </cell>
          <cell r="H53" t="str">
            <v>419-297-9415</v>
          </cell>
          <cell r="J53" t="str">
            <v/>
          </cell>
          <cell r="L53" t="str">
            <v>Paul Bunyan</v>
          </cell>
        </row>
        <row r="54">
          <cell r="A54" t="str">
            <v>Rodrigues</v>
          </cell>
          <cell r="B54" t="str">
            <v>Francisco</v>
          </cell>
          <cell r="C54" t="str">
            <v>24702 Independence Dr</v>
          </cell>
          <cell r="D54" t="str">
            <v/>
          </cell>
          <cell r="E54" t="str">
            <v>Farmington Hills</v>
          </cell>
          <cell r="F54" t="str">
            <v>MI</v>
          </cell>
          <cell r="G54">
            <v>48335</v>
          </cell>
          <cell r="H54" t="str">
            <v/>
          </cell>
          <cell r="J54" t="str">
            <v/>
          </cell>
          <cell r="L54" t="str">
            <v>Fire Fox</v>
          </cell>
        </row>
        <row r="55">
          <cell r="A55" t="str">
            <v>Romine</v>
          </cell>
          <cell r="B55" t="str">
            <v>David</v>
          </cell>
          <cell r="C55" t="str">
            <v>29257 Shenandoah</v>
          </cell>
          <cell r="D55" t="str">
            <v/>
          </cell>
          <cell r="E55" t="str">
            <v>Farmington Hills</v>
          </cell>
          <cell r="F55" t="str">
            <v>MI</v>
          </cell>
          <cell r="G55">
            <v>48331</v>
          </cell>
          <cell r="H55" t="str">
            <v>(248)324-1816</v>
          </cell>
          <cell r="J55" t="str">
            <v/>
          </cell>
          <cell r="L55" t="str">
            <v>College Crew</v>
          </cell>
        </row>
        <row r="56">
          <cell r="A56" t="str">
            <v>Rouse</v>
          </cell>
          <cell r="B56" t="str">
            <v>Peyton</v>
          </cell>
          <cell r="C56" t="str">
            <v>3736 Loch Bend Drivw</v>
          </cell>
          <cell r="D56" t="str">
            <v/>
          </cell>
          <cell r="E56" t="str">
            <v>Commerce Twp</v>
          </cell>
          <cell r="F56" t="str">
            <v>MI</v>
          </cell>
          <cell r="G56">
            <v>48382</v>
          </cell>
          <cell r="H56" t="str">
            <v>419-205-2667</v>
          </cell>
          <cell r="J56" t="str">
            <v/>
          </cell>
          <cell r="L56" t="str">
            <v>Kings Men</v>
          </cell>
        </row>
        <row r="57">
          <cell r="A57" t="str">
            <v>Ryan</v>
          </cell>
          <cell r="B57" t="str">
            <v>Liam</v>
          </cell>
          <cell r="C57" t="str">
            <v>29500 Moran St</v>
          </cell>
          <cell r="D57" t="str">
            <v/>
          </cell>
          <cell r="E57" t="str">
            <v>Farmington Hills</v>
          </cell>
          <cell r="F57" t="str">
            <v>MI</v>
          </cell>
          <cell r="G57">
            <v>48336</v>
          </cell>
          <cell r="H57" t="str">
            <v>248-752-2928</v>
          </cell>
          <cell r="J57" t="str">
            <v/>
          </cell>
          <cell r="L57" t="str">
            <v>Kings Men</v>
          </cell>
        </row>
        <row r="58">
          <cell r="A58" t="str">
            <v>Sahasrabuddhe</v>
          </cell>
          <cell r="B58" t="str">
            <v>Vyom</v>
          </cell>
          <cell r="C58" t="str">
            <v>23009 Glenmoor Heights</v>
          </cell>
          <cell r="D58" t="str">
            <v/>
          </cell>
          <cell r="E58" t="str">
            <v>Farmington Hills</v>
          </cell>
          <cell r="F58" t="str">
            <v>MI</v>
          </cell>
          <cell r="G58">
            <v>48336</v>
          </cell>
          <cell r="H58" t="str">
            <v>248-957-8537</v>
          </cell>
          <cell r="J58" t="str">
            <v/>
          </cell>
          <cell r="L58" t="str">
            <v>Fire Fox</v>
          </cell>
        </row>
        <row r="59">
          <cell r="A59" t="str">
            <v>Samynathan</v>
          </cell>
          <cell r="B59" t="str">
            <v>Rakshan</v>
          </cell>
          <cell r="C59" t="str">
            <v>43651 Cherrywood Ln</v>
          </cell>
          <cell r="D59" t="str">
            <v/>
          </cell>
          <cell r="E59" t="str">
            <v>Canton</v>
          </cell>
          <cell r="F59" t="str">
            <v>MI</v>
          </cell>
          <cell r="G59">
            <v>48188</v>
          </cell>
          <cell r="H59" t="str">
            <v>(734)844-1678</v>
          </cell>
          <cell r="J59" t="str">
            <v/>
          </cell>
          <cell r="L59" t="str">
            <v>Swole Swine</v>
          </cell>
        </row>
        <row r="60">
          <cell r="A60" t="str">
            <v>Schilke</v>
          </cell>
          <cell r="B60" t="str">
            <v>Ray</v>
          </cell>
          <cell r="C60" t="str">
            <v>32492 Shady Ridge Dr</v>
          </cell>
          <cell r="D60" t="str">
            <v/>
          </cell>
          <cell r="E60" t="str">
            <v>Farmington Hills</v>
          </cell>
          <cell r="F60" t="str">
            <v>MI</v>
          </cell>
          <cell r="G60">
            <v>48336</v>
          </cell>
          <cell r="H60" t="str">
            <v>734-421-3254</v>
          </cell>
          <cell r="J60" t="str">
            <v/>
          </cell>
          <cell r="L60" t="str">
            <v>Paul Bunyan</v>
          </cell>
        </row>
        <row r="61">
          <cell r="A61" t="str">
            <v>Schmidt</v>
          </cell>
          <cell r="B61" t="str">
            <v>Elizabeth</v>
          </cell>
          <cell r="C61" t="str">
            <v>37730 Wendy Lee</v>
          </cell>
          <cell r="D61" t="str">
            <v/>
          </cell>
          <cell r="E61" t="str">
            <v>Farmington Hills</v>
          </cell>
          <cell r="F61" t="str">
            <v>MI</v>
          </cell>
          <cell r="G61">
            <v>48331</v>
          </cell>
          <cell r="H61" t="str">
            <v>(248)471-2691</v>
          </cell>
          <cell r="J61" t="str">
            <v/>
          </cell>
          <cell r="L61" t="str">
            <v>College Crew</v>
          </cell>
        </row>
        <row r="62">
          <cell r="A62" t="str">
            <v>Sheetz</v>
          </cell>
          <cell r="B62" t="str">
            <v>Robert</v>
          </cell>
          <cell r="C62" t="str">
            <v>22831 Albion Ave</v>
          </cell>
          <cell r="D62" t="str">
            <v/>
          </cell>
          <cell r="E62" t="str">
            <v>Farmington Hills</v>
          </cell>
          <cell r="F62" t="str">
            <v>MI</v>
          </cell>
          <cell r="G62">
            <v>48336</v>
          </cell>
          <cell r="H62" t="str">
            <v>248-818-4615</v>
          </cell>
          <cell r="J62" t="str">
            <v/>
          </cell>
          <cell r="L62" t="str">
            <v>Scouts in Training</v>
          </cell>
        </row>
        <row r="63">
          <cell r="A63" t="str">
            <v>Shork</v>
          </cell>
          <cell r="B63" t="str">
            <v>Ryan</v>
          </cell>
          <cell r="C63" t="str">
            <v>4059 Garfield</v>
          </cell>
          <cell r="D63" t="str">
            <v/>
          </cell>
          <cell r="E63" t="str">
            <v>Wayne</v>
          </cell>
          <cell r="F63" t="str">
            <v>MI</v>
          </cell>
          <cell r="G63">
            <v>48184</v>
          </cell>
          <cell r="H63" t="str">
            <v>(734)502-6659</v>
          </cell>
          <cell r="J63" t="str">
            <v/>
          </cell>
          <cell r="L63" t="str">
            <v>Pragmatic Paddlefish</v>
          </cell>
        </row>
        <row r="64">
          <cell r="A64" t="str">
            <v>Silvagi</v>
          </cell>
          <cell r="B64" t="str">
            <v>Frank</v>
          </cell>
          <cell r="C64" t="str">
            <v>28897 Augusta</v>
          </cell>
          <cell r="D64" t="str">
            <v/>
          </cell>
          <cell r="E64" t="str">
            <v>Farmington Hills</v>
          </cell>
          <cell r="F64" t="str">
            <v>MI</v>
          </cell>
          <cell r="G64">
            <v>48331</v>
          </cell>
          <cell r="H64" t="str">
            <v>(248)840-0284</v>
          </cell>
          <cell r="J64" t="str">
            <v/>
          </cell>
          <cell r="L64" t="str">
            <v>Paul Bunyan</v>
          </cell>
        </row>
        <row r="65">
          <cell r="A65" t="str">
            <v>Silvagi</v>
          </cell>
          <cell r="B65" t="str">
            <v>Susie</v>
          </cell>
          <cell r="C65" t="str">
            <v>28897 Augusta</v>
          </cell>
          <cell r="D65" t="str">
            <v/>
          </cell>
          <cell r="E65" t="str">
            <v>Farmington Hills</v>
          </cell>
          <cell r="F65" t="str">
            <v>MI</v>
          </cell>
          <cell r="G65">
            <v>48331</v>
          </cell>
          <cell r="H65" t="str">
            <v>(248)840-0284</v>
          </cell>
          <cell r="J65" t="str">
            <v>susie.silvagi@gmail.com</v>
          </cell>
          <cell r="L65" t="str">
            <v>College Crew</v>
          </cell>
        </row>
        <row r="66">
          <cell r="A66" t="str">
            <v>Simms</v>
          </cell>
          <cell r="B66" t="str">
            <v>Ben</v>
          </cell>
          <cell r="C66" t="str">
            <v>34457 Oakland</v>
          </cell>
          <cell r="D66" t="str">
            <v/>
          </cell>
          <cell r="E66" t="str">
            <v>Farmington</v>
          </cell>
          <cell r="F66" t="str">
            <v>MI</v>
          </cell>
          <cell r="G66">
            <v>48335</v>
          </cell>
          <cell r="H66" t="str">
            <v>(248)444-0584</v>
          </cell>
          <cell r="J66" t="str">
            <v/>
          </cell>
          <cell r="L66" t="str">
            <v>Pragmatic Paddlefish</v>
          </cell>
        </row>
        <row r="67">
          <cell r="A67" t="str">
            <v>Simpson</v>
          </cell>
          <cell r="B67" t="str">
            <v>Timothy</v>
          </cell>
          <cell r="C67" t="str">
            <v>33903 Ramble Hills Dr.</v>
          </cell>
          <cell r="D67" t="str">
            <v/>
          </cell>
          <cell r="E67" t="str">
            <v>Farmington Hills</v>
          </cell>
          <cell r="F67" t="str">
            <v>MI</v>
          </cell>
          <cell r="G67">
            <v>48331</v>
          </cell>
          <cell r="H67" t="str">
            <v>248-935-5268</v>
          </cell>
          <cell r="J67" t="str">
            <v/>
          </cell>
          <cell r="L67" t="str">
            <v>Scouts in Training</v>
          </cell>
        </row>
        <row r="68">
          <cell r="A68" t="str">
            <v>Smith</v>
          </cell>
          <cell r="B68" t="str">
            <v>Colin</v>
          </cell>
          <cell r="C68" t="str">
            <v>29317 Whistler Drive</v>
          </cell>
          <cell r="D68" t="str">
            <v/>
          </cell>
          <cell r="E68" t="str">
            <v>Novi</v>
          </cell>
          <cell r="F68" t="str">
            <v>MI</v>
          </cell>
          <cell r="G68">
            <v>48377</v>
          </cell>
          <cell r="H68" t="str">
            <v>(248)308-4968</v>
          </cell>
          <cell r="J68" t="str">
            <v/>
          </cell>
          <cell r="L68" t="str">
            <v>Paul Bunyan</v>
          </cell>
        </row>
        <row r="69">
          <cell r="A69" t="str">
            <v>Swafford</v>
          </cell>
          <cell r="B69" t="str">
            <v>Jonah</v>
          </cell>
          <cell r="C69" t="str">
            <v>34356 Glouster Cir</v>
          </cell>
          <cell r="D69" t="str">
            <v/>
          </cell>
          <cell r="E69" t="str">
            <v>Farmington Hills</v>
          </cell>
          <cell r="F69" t="str">
            <v>MI</v>
          </cell>
          <cell r="G69">
            <v>48331</v>
          </cell>
          <cell r="H69" t="str">
            <v>517-282-0756</v>
          </cell>
          <cell r="J69" t="str">
            <v/>
          </cell>
          <cell r="L69" t="str">
            <v>Pragmatic Paddlefish</v>
          </cell>
        </row>
        <row r="70">
          <cell r="A70" t="str">
            <v>Swafford</v>
          </cell>
          <cell r="B70" t="str">
            <v>Reuben</v>
          </cell>
          <cell r="C70" t="str">
            <v>34356 Glouster Cir</v>
          </cell>
          <cell r="D70" t="str">
            <v/>
          </cell>
          <cell r="E70" t="str">
            <v>Farmington Hills</v>
          </cell>
          <cell r="F70" t="str">
            <v>MI</v>
          </cell>
          <cell r="G70">
            <v>48331</v>
          </cell>
          <cell r="H70" t="str">
            <v>517-282-0756</v>
          </cell>
          <cell r="J70" t="str">
            <v/>
          </cell>
          <cell r="L70" t="str">
            <v>Ax men</v>
          </cell>
        </row>
        <row r="71">
          <cell r="A71" t="str">
            <v>Thomson</v>
          </cell>
          <cell r="B71" t="str">
            <v>Duncan</v>
          </cell>
          <cell r="C71" t="str">
            <v>22805 Brookdale</v>
          </cell>
          <cell r="D71" t="str">
            <v/>
          </cell>
          <cell r="E71" t="str">
            <v>Farmington</v>
          </cell>
          <cell r="F71" t="str">
            <v>MI</v>
          </cell>
          <cell r="G71">
            <v>48336</v>
          </cell>
          <cell r="H71" t="str">
            <v>(248)888-9189</v>
          </cell>
          <cell r="J71" t="str">
            <v/>
          </cell>
          <cell r="L71" t="str">
            <v>Swole Swine</v>
          </cell>
        </row>
        <row r="72">
          <cell r="A72" t="str">
            <v>Tisch</v>
          </cell>
          <cell r="B72" t="str">
            <v>Gavin</v>
          </cell>
          <cell r="C72" t="str">
            <v>51611 Morgan Dr</v>
          </cell>
          <cell r="D72" t="str">
            <v/>
          </cell>
          <cell r="E72" t="str">
            <v>South Lyon</v>
          </cell>
          <cell r="F72" t="str">
            <v>MI</v>
          </cell>
          <cell r="G72">
            <v>48178</v>
          </cell>
          <cell r="H72" t="str">
            <v>248-264-6033</v>
          </cell>
          <cell r="J72" t="str">
            <v/>
          </cell>
          <cell r="L72" t="str">
            <v>Kings Men</v>
          </cell>
        </row>
        <row r="73">
          <cell r="A73" t="str">
            <v>Tuzzolino</v>
          </cell>
          <cell r="B73" t="str">
            <v>Carmelo</v>
          </cell>
          <cell r="C73" t="str">
            <v>22806 Fox Creek</v>
          </cell>
          <cell r="D73" t="str">
            <v/>
          </cell>
          <cell r="E73" t="str">
            <v>Farmington Hills</v>
          </cell>
          <cell r="F73" t="str">
            <v>MI</v>
          </cell>
          <cell r="G73">
            <v>48335</v>
          </cell>
          <cell r="H73" t="str">
            <v>248-417-8226</v>
          </cell>
          <cell r="J73" t="str">
            <v/>
          </cell>
          <cell r="L73" t="str">
            <v>Nuclear Narwhals</v>
          </cell>
        </row>
        <row r="74">
          <cell r="A74" t="str">
            <v>Tuzzolino</v>
          </cell>
          <cell r="B74" t="str">
            <v>Pasquale</v>
          </cell>
          <cell r="C74" t="str">
            <v>22806 Fox Creek</v>
          </cell>
          <cell r="D74" t="str">
            <v/>
          </cell>
          <cell r="E74" t="str">
            <v>Farmington Hills</v>
          </cell>
          <cell r="F74" t="str">
            <v>MI</v>
          </cell>
          <cell r="G74">
            <v>48335</v>
          </cell>
          <cell r="H74" t="str">
            <v>248-417-8226</v>
          </cell>
          <cell r="J74" t="str">
            <v/>
          </cell>
          <cell r="L74" t="str">
            <v>Nuclear Narwhals</v>
          </cell>
        </row>
        <row r="75">
          <cell r="A75" t="str">
            <v>Ulmer</v>
          </cell>
          <cell r="B75" t="str">
            <v>Trevor</v>
          </cell>
          <cell r="C75" t="str">
            <v>9054 Clubwood Dr</v>
          </cell>
          <cell r="D75" t="str">
            <v/>
          </cell>
          <cell r="E75" t="str">
            <v>Commerce</v>
          </cell>
          <cell r="F75" t="str">
            <v>MI</v>
          </cell>
          <cell r="G75">
            <v>48390</v>
          </cell>
          <cell r="H75" t="str">
            <v>(248)521-6250</v>
          </cell>
          <cell r="J75" t="str">
            <v/>
          </cell>
          <cell r="L75" t="str">
            <v>Paul Bunyan</v>
          </cell>
        </row>
        <row r="76">
          <cell r="A76" t="str">
            <v>Vestlund</v>
          </cell>
          <cell r="B76" t="str">
            <v>Movitz</v>
          </cell>
          <cell r="C76" t="str">
            <v>19515 Whitman Ct</v>
          </cell>
          <cell r="D76" t="str">
            <v/>
          </cell>
          <cell r="E76" t="str">
            <v>Northville</v>
          </cell>
          <cell r="F76" t="str">
            <v>MI</v>
          </cell>
          <cell r="G76">
            <v>48167</v>
          </cell>
          <cell r="H76" t="str">
            <v>313-655-5899</v>
          </cell>
          <cell r="J76" t="str">
            <v/>
          </cell>
          <cell r="L76" t="str">
            <v>Kings Men</v>
          </cell>
        </row>
        <row r="77">
          <cell r="A77" t="str">
            <v>Wagner</v>
          </cell>
          <cell r="B77" t="str">
            <v>Joshua</v>
          </cell>
          <cell r="C77" t="str">
            <v>29160 Leesburg Ct</v>
          </cell>
          <cell r="D77" t="str">
            <v/>
          </cell>
          <cell r="E77" t="str">
            <v>Farmington Hills</v>
          </cell>
          <cell r="F77" t="str">
            <v>MI</v>
          </cell>
          <cell r="G77">
            <v>48331</v>
          </cell>
          <cell r="H77" t="str">
            <v>734-*751-9898</v>
          </cell>
          <cell r="J77" t="str">
            <v/>
          </cell>
          <cell r="L77" t="str">
            <v>Ax men</v>
          </cell>
        </row>
        <row r="78">
          <cell r="A78" t="str">
            <v>Wauldron</v>
          </cell>
          <cell r="B78" t="str">
            <v>Nicole</v>
          </cell>
          <cell r="C78" t="str">
            <v>32381 Tareyton Street</v>
          </cell>
          <cell r="D78" t="str">
            <v/>
          </cell>
          <cell r="E78" t="str">
            <v>Farmington Hills</v>
          </cell>
          <cell r="F78" t="str">
            <v>MI</v>
          </cell>
          <cell r="G78">
            <v>48334</v>
          </cell>
          <cell r="H78" t="str">
            <v>(248)462-2360</v>
          </cell>
          <cell r="J78" t="str">
            <v/>
          </cell>
          <cell r="L78" t="str">
            <v>Paul Bunyan</v>
          </cell>
        </row>
        <row r="79">
          <cell r="A79" t="str">
            <v>Wauldron</v>
          </cell>
          <cell r="B79" t="str">
            <v>Noah</v>
          </cell>
          <cell r="C79" t="str">
            <v>32381 Tareyton Street</v>
          </cell>
          <cell r="D79" t="str">
            <v/>
          </cell>
          <cell r="E79" t="str">
            <v>Farmington Hills</v>
          </cell>
          <cell r="F79" t="str">
            <v>MI</v>
          </cell>
          <cell r="G79">
            <v>48334</v>
          </cell>
          <cell r="H79" t="str">
            <v>(248)462-2360</v>
          </cell>
          <cell r="J79" t="str">
            <v/>
          </cell>
          <cell r="L79" t="str">
            <v>Paul Bunyan</v>
          </cell>
        </row>
        <row r="80">
          <cell r="A80" t="str">
            <v>Wilburn</v>
          </cell>
          <cell r="B80" t="str">
            <v>Colin</v>
          </cell>
          <cell r="C80" t="str">
            <v>20209 Woodcreek Blvd</v>
          </cell>
          <cell r="D80" t="str">
            <v/>
          </cell>
          <cell r="E80" t="str">
            <v>Northville</v>
          </cell>
          <cell r="F80" t="str">
            <v>MI</v>
          </cell>
          <cell r="G80">
            <v>48167</v>
          </cell>
          <cell r="H80" t="str">
            <v>734-589-7461</v>
          </cell>
          <cell r="J80" t="str">
            <v/>
          </cell>
          <cell r="L80" t="str">
            <v>Fire Fox</v>
          </cell>
        </row>
        <row r="81">
          <cell r="A81" t="str">
            <v>Wilson</v>
          </cell>
          <cell r="B81" t="str">
            <v>Quinn</v>
          </cell>
          <cell r="C81" t="str">
            <v>24990 Samoset Trail</v>
          </cell>
          <cell r="D81" t="str">
            <v/>
          </cell>
          <cell r="E81" t="str">
            <v>Southfield</v>
          </cell>
          <cell r="F81" t="str">
            <v>MI</v>
          </cell>
          <cell r="G81">
            <v>48033</v>
          </cell>
          <cell r="H81" t="str">
            <v>313-918-7000</v>
          </cell>
          <cell r="J81" t="str">
            <v/>
          </cell>
          <cell r="L81" t="str">
            <v>Moose</v>
          </cell>
        </row>
        <row r="82">
          <cell r="A82" t="str">
            <v>Witsil</v>
          </cell>
          <cell r="B82" t="str">
            <v>Daniel</v>
          </cell>
          <cell r="C82" t="str">
            <v>19 Devonshire Road</v>
          </cell>
          <cell r="D82" t="str">
            <v/>
          </cell>
          <cell r="E82" t="str">
            <v>Pleasant Ridge</v>
          </cell>
          <cell r="F82" t="str">
            <v>MI</v>
          </cell>
          <cell r="G82">
            <v>48069</v>
          </cell>
          <cell r="H82" t="str">
            <v>(248)404-8237</v>
          </cell>
          <cell r="J82" t="str">
            <v>fwitsil@freepress.com</v>
          </cell>
          <cell r="L82" t="str">
            <v>Paul Bunyan</v>
          </cell>
        </row>
        <row r="83">
          <cell r="A83" t="str">
            <v>Wolff</v>
          </cell>
          <cell r="B83" t="str">
            <v>Crosby</v>
          </cell>
          <cell r="C83" t="str">
            <v>23220 Violet St</v>
          </cell>
          <cell r="D83" t="str">
            <v/>
          </cell>
          <cell r="E83" t="str">
            <v>Farmington</v>
          </cell>
          <cell r="F83" t="str">
            <v>MI</v>
          </cell>
          <cell r="G83">
            <v>48336</v>
          </cell>
          <cell r="H83" t="str">
            <v>(734)576-1887</v>
          </cell>
          <cell r="J83" t="str">
            <v/>
          </cell>
          <cell r="L83" t="str">
            <v>Scouts in Training</v>
          </cell>
        </row>
        <row r="84">
          <cell r="A84" t="str">
            <v>Workman</v>
          </cell>
          <cell r="B84" t="str">
            <v>Kate</v>
          </cell>
          <cell r="C84" t="str">
            <v>22819 Brookdale St</v>
          </cell>
          <cell r="D84" t="str">
            <v/>
          </cell>
          <cell r="E84" t="str">
            <v>Farmington</v>
          </cell>
          <cell r="F84" t="str">
            <v>MI</v>
          </cell>
          <cell r="G84">
            <v>48336</v>
          </cell>
          <cell r="H84" t="str">
            <v>248-980-6933</v>
          </cell>
          <cell r="J84" t="str">
            <v/>
          </cell>
          <cell r="L84" t="str">
            <v>Paul Bunyan</v>
          </cell>
        </row>
        <row r="85">
          <cell r="A85" t="str">
            <v>Yandora</v>
          </cell>
          <cell r="B85" t="str">
            <v>Grayson</v>
          </cell>
          <cell r="C85" t="str">
            <v>23930 Creekside</v>
          </cell>
          <cell r="D85" t="str">
            <v/>
          </cell>
          <cell r="E85" t="str">
            <v>Farmington Hills</v>
          </cell>
          <cell r="F85" t="str">
            <v>MI</v>
          </cell>
          <cell r="G85">
            <v>48336</v>
          </cell>
          <cell r="H85" t="str">
            <v>(248)756-4981</v>
          </cell>
          <cell r="J85" t="str">
            <v/>
          </cell>
          <cell r="L85" t="str">
            <v>Swole Swine</v>
          </cell>
        </row>
        <row r="86">
          <cell r="A86" t="str">
            <v>Zerbonia</v>
          </cell>
          <cell r="B86" t="str">
            <v>Alex</v>
          </cell>
          <cell r="C86" t="str">
            <v>25201 Bridlepath</v>
          </cell>
          <cell r="D86" t="str">
            <v/>
          </cell>
          <cell r="E86" t="str">
            <v>Farmington Hills</v>
          </cell>
          <cell r="F86" t="str">
            <v>MI</v>
          </cell>
          <cell r="G86">
            <v>48335</v>
          </cell>
          <cell r="H86" t="str">
            <v>248-921-1013</v>
          </cell>
          <cell r="J86" t="str">
            <v/>
          </cell>
          <cell r="L86" t="str">
            <v>Nuclear Narwhals</v>
          </cell>
        </row>
        <row r="87">
          <cell r="A87" t="str">
            <v>Zerbonia</v>
          </cell>
          <cell r="B87" t="str">
            <v>Nathaniel</v>
          </cell>
          <cell r="C87" t="str">
            <v>25201 Bridlepath</v>
          </cell>
          <cell r="D87" t="str">
            <v/>
          </cell>
          <cell r="E87" t="str">
            <v>Farmington Hills</v>
          </cell>
          <cell r="F87" t="str">
            <v>MI</v>
          </cell>
          <cell r="G87">
            <v>48335</v>
          </cell>
          <cell r="H87" t="str">
            <v>248-921-1013</v>
          </cell>
          <cell r="J87" t="str">
            <v/>
          </cell>
          <cell r="L87" t="str">
            <v>Swole Swine</v>
          </cell>
        </row>
      </sheetData>
      <sheetData sheetId="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Ckamar@ltu.edu" TargetMode="External"/><Relationship Id="rId2" Type="http://schemas.openxmlformats.org/officeDocument/2006/relationships/hyperlink" Target="mailto:Koutahoriguchi0119@gmail.com" TargetMode="External"/><Relationship Id="rId1" Type="http://schemas.openxmlformats.org/officeDocument/2006/relationships/hyperlink" Target="mailto:Mmakowski76@gmail.com" TargetMode="External"/><Relationship Id="rId5" Type="http://schemas.openxmlformats.org/officeDocument/2006/relationships/printerSettings" Target="../printerSettings/printerSettings3.bin"/><Relationship Id="rId4" Type="http://schemas.openxmlformats.org/officeDocument/2006/relationships/hyperlink" Target="mailto:gstevens6@yahoo.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hyperlink" Target="mailto:vibindesignz@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aug1947_15@yahoo.com" TargetMode="External"/><Relationship Id="rId1" Type="http://schemas.openxmlformats.org/officeDocument/2006/relationships/hyperlink" Target="https://google.doubleknot.com/app/managemembers/Order?iq=RwrElCSPr-fpJXRS2Y55naUYOdgCaLVE-7n44VQ308l_54bdZK3n1DvYHhUhgbAxWjtKTxucnuvzuRCAr8a4ZPDxORKgtHpGCSnNf_ShfMA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67"/>
  <sheetViews>
    <sheetView topLeftCell="A55" workbookViewId="0">
      <selection activeCell="A63" sqref="A63:J67"/>
    </sheetView>
  </sheetViews>
  <sheetFormatPr defaultRowHeight="13.2" x14ac:dyDescent="0.25"/>
  <sheetData>
    <row r="1" spans="1:61" x14ac:dyDescent="0.25">
      <c r="A1" t="s">
        <v>1262</v>
      </c>
      <c r="B1" t="s">
        <v>1263</v>
      </c>
      <c r="C1" t="s">
        <v>1264</v>
      </c>
      <c r="D1" t="s">
        <v>1265</v>
      </c>
      <c r="E1" t="s">
        <v>1266</v>
      </c>
      <c r="F1" t="s">
        <v>1267</v>
      </c>
      <c r="G1" t="s">
        <v>1268</v>
      </c>
      <c r="H1" t="s">
        <v>1269</v>
      </c>
      <c r="I1" t="s">
        <v>1270</v>
      </c>
      <c r="J1" t="s">
        <v>1271</v>
      </c>
      <c r="K1" t="s">
        <v>1272</v>
      </c>
      <c r="L1" t="s">
        <v>1273</v>
      </c>
      <c r="M1" t="s">
        <v>1274</v>
      </c>
      <c r="N1" t="s">
        <v>1275</v>
      </c>
      <c r="O1" t="s">
        <v>1276</v>
      </c>
      <c r="P1" t="s">
        <v>1277</v>
      </c>
      <c r="Q1" t="s">
        <v>1278</v>
      </c>
      <c r="R1" t="s">
        <v>1279</v>
      </c>
      <c r="S1" t="s">
        <v>1280</v>
      </c>
      <c r="T1" t="s">
        <v>1281</v>
      </c>
      <c r="U1" t="s">
        <v>1282</v>
      </c>
      <c r="V1" t="s">
        <v>1283</v>
      </c>
      <c r="W1" t="s">
        <v>1284</v>
      </c>
      <c r="X1" t="s">
        <v>1285</v>
      </c>
      <c r="Y1" t="s">
        <v>0</v>
      </c>
      <c r="Z1" t="s">
        <v>1286</v>
      </c>
      <c r="AA1" t="s">
        <v>1</v>
      </c>
      <c r="AB1" t="s">
        <v>1287</v>
      </c>
      <c r="AC1" t="s">
        <v>1288</v>
      </c>
      <c r="AD1" t="s">
        <v>1289</v>
      </c>
      <c r="AE1" t="s">
        <v>1290</v>
      </c>
      <c r="AF1" t="s">
        <v>1291</v>
      </c>
      <c r="AG1" t="s">
        <v>1292</v>
      </c>
      <c r="AH1" t="s">
        <v>1293</v>
      </c>
      <c r="AI1" t="s">
        <v>1294</v>
      </c>
      <c r="AJ1" t="s">
        <v>1295</v>
      </c>
      <c r="AK1" t="s">
        <v>1296</v>
      </c>
      <c r="AL1" t="s">
        <v>1297</v>
      </c>
      <c r="AM1" t="s">
        <v>1298</v>
      </c>
      <c r="AN1" t="s">
        <v>1299</v>
      </c>
      <c r="AO1" t="s">
        <v>1300</v>
      </c>
      <c r="AP1" t="s">
        <v>1301</v>
      </c>
      <c r="AQ1" t="s">
        <v>1302</v>
      </c>
      <c r="AR1" t="s">
        <v>1564</v>
      </c>
      <c r="AS1" t="s">
        <v>1614</v>
      </c>
      <c r="AT1" t="s">
        <v>1565</v>
      </c>
      <c r="AU1" t="s">
        <v>1566</v>
      </c>
      <c r="AV1" t="s">
        <v>1567</v>
      </c>
      <c r="AW1" t="s">
        <v>1568</v>
      </c>
      <c r="AX1" t="s">
        <v>1569</v>
      </c>
      <c r="AY1" t="s">
        <v>1570</v>
      </c>
      <c r="AZ1" t="s">
        <v>1571</v>
      </c>
      <c r="BA1" t="s">
        <v>1572</v>
      </c>
      <c r="BB1" t="s">
        <v>1573</v>
      </c>
      <c r="BC1" t="s">
        <v>1574</v>
      </c>
      <c r="BD1" t="s">
        <v>1575</v>
      </c>
      <c r="BE1" t="s">
        <v>1576</v>
      </c>
      <c r="BF1" t="s">
        <v>1577</v>
      </c>
      <c r="BG1" t="s">
        <v>1578</v>
      </c>
      <c r="BH1" t="s">
        <v>1579</v>
      </c>
      <c r="BI1" t="s">
        <v>1580</v>
      </c>
    </row>
    <row r="2" spans="1:61" x14ac:dyDescent="0.25">
      <c r="A2" t="s">
        <v>1808</v>
      </c>
      <c r="B2" s="80">
        <v>45198.791666666664</v>
      </c>
      <c r="C2" s="80">
        <v>45200.416666666664</v>
      </c>
      <c r="D2">
        <v>29688085</v>
      </c>
      <c r="E2" t="s">
        <v>1809</v>
      </c>
      <c r="F2" t="s">
        <v>1810</v>
      </c>
      <c r="G2" t="s">
        <v>1811</v>
      </c>
      <c r="H2" t="s">
        <v>1812</v>
      </c>
      <c r="I2" t="s">
        <v>2</v>
      </c>
      <c r="J2">
        <v>48240</v>
      </c>
      <c r="K2">
        <v>2488802614</v>
      </c>
      <c r="L2" t="s">
        <v>1813</v>
      </c>
      <c r="M2" s="80">
        <v>45120.763726851852</v>
      </c>
      <c r="N2" s="81">
        <v>45120</v>
      </c>
      <c r="P2">
        <v>0</v>
      </c>
      <c r="Q2">
        <v>0</v>
      </c>
      <c r="S2">
        <v>0</v>
      </c>
      <c r="T2">
        <v>1</v>
      </c>
      <c r="U2">
        <v>0</v>
      </c>
      <c r="V2">
        <v>0</v>
      </c>
      <c r="W2" t="s">
        <v>1809</v>
      </c>
      <c r="X2" t="s">
        <v>1810</v>
      </c>
      <c r="Y2" t="s">
        <v>1308</v>
      </c>
      <c r="Z2">
        <v>2488802614</v>
      </c>
      <c r="AA2" t="s">
        <v>1813</v>
      </c>
      <c r="AB2" t="s">
        <v>1811</v>
      </c>
      <c r="AC2" t="s">
        <v>1812</v>
      </c>
      <c r="AD2" t="s">
        <v>2</v>
      </c>
      <c r="AE2">
        <v>48240</v>
      </c>
      <c r="AF2" t="s">
        <v>1306</v>
      </c>
      <c r="AJ2" t="s">
        <v>1813</v>
      </c>
    </row>
    <row r="3" spans="1:61" x14ac:dyDescent="0.25">
      <c r="A3" t="s">
        <v>1808</v>
      </c>
      <c r="B3" s="80">
        <v>45198.791666666664</v>
      </c>
      <c r="C3" s="80">
        <v>45200.416666666664</v>
      </c>
      <c r="D3">
        <v>29688085</v>
      </c>
      <c r="E3" t="s">
        <v>1809</v>
      </c>
      <c r="F3" t="s">
        <v>1810</v>
      </c>
      <c r="G3" t="s">
        <v>1811</v>
      </c>
      <c r="H3" t="s">
        <v>1812</v>
      </c>
      <c r="I3" t="s">
        <v>2</v>
      </c>
      <c r="J3">
        <v>48240</v>
      </c>
      <c r="K3">
        <v>2488802614</v>
      </c>
      <c r="L3" t="s">
        <v>1813</v>
      </c>
      <c r="M3" s="80">
        <v>45120.763726851852</v>
      </c>
      <c r="N3" s="81">
        <v>45120</v>
      </c>
      <c r="P3">
        <v>0</v>
      </c>
      <c r="Q3">
        <v>0</v>
      </c>
      <c r="S3">
        <v>0</v>
      </c>
      <c r="T3">
        <v>1</v>
      </c>
      <c r="U3">
        <v>0</v>
      </c>
      <c r="V3">
        <v>0</v>
      </c>
      <c r="W3" t="s">
        <v>1814</v>
      </c>
      <c r="X3" t="s">
        <v>1815</v>
      </c>
      <c r="Y3" t="s">
        <v>1308</v>
      </c>
      <c r="Z3">
        <v>2488802614</v>
      </c>
      <c r="AA3" t="s">
        <v>1813</v>
      </c>
    </row>
    <row r="4" spans="1:61" x14ac:dyDescent="0.25">
      <c r="A4" t="s">
        <v>1808</v>
      </c>
      <c r="B4" s="80">
        <v>45198.791666666664</v>
      </c>
      <c r="C4" s="80">
        <v>45200.416666666664</v>
      </c>
      <c r="D4">
        <v>29872740</v>
      </c>
      <c r="E4" t="s">
        <v>1598</v>
      </c>
      <c r="F4" t="s">
        <v>1599</v>
      </c>
      <c r="G4" t="s">
        <v>1600</v>
      </c>
      <c r="H4" t="s">
        <v>828</v>
      </c>
      <c r="I4" t="s">
        <v>2</v>
      </c>
      <c r="J4">
        <v>48167</v>
      </c>
      <c r="K4">
        <v>7345897461</v>
      </c>
      <c r="L4" t="s">
        <v>1601</v>
      </c>
      <c r="M4" s="80">
        <v>45163.700636574074</v>
      </c>
      <c r="N4" s="81">
        <v>45163</v>
      </c>
      <c r="O4">
        <v>50</v>
      </c>
      <c r="P4">
        <v>0</v>
      </c>
      <c r="Q4">
        <v>0</v>
      </c>
      <c r="R4">
        <v>50</v>
      </c>
      <c r="S4">
        <v>0</v>
      </c>
      <c r="T4">
        <v>1</v>
      </c>
      <c r="U4">
        <v>0</v>
      </c>
      <c r="V4">
        <v>0</v>
      </c>
      <c r="W4" t="s">
        <v>1598</v>
      </c>
      <c r="X4" t="s">
        <v>1599</v>
      </c>
      <c r="Y4" t="s">
        <v>1308</v>
      </c>
      <c r="Z4">
        <v>7345897461</v>
      </c>
      <c r="AA4" t="s">
        <v>1601</v>
      </c>
    </row>
    <row r="5" spans="1:61" x14ac:dyDescent="0.25">
      <c r="A5" t="s">
        <v>1808</v>
      </c>
      <c r="B5" s="80">
        <v>45198.791666666664</v>
      </c>
      <c r="C5" s="80">
        <v>45200.416666666664</v>
      </c>
      <c r="D5">
        <v>29872740</v>
      </c>
      <c r="E5" t="s">
        <v>1598</v>
      </c>
      <c r="F5" t="s">
        <v>1599</v>
      </c>
      <c r="G5" t="s">
        <v>1600</v>
      </c>
      <c r="H5" t="s">
        <v>828</v>
      </c>
      <c r="I5" t="s">
        <v>2</v>
      </c>
      <c r="J5">
        <v>48167</v>
      </c>
      <c r="K5">
        <v>7345897461</v>
      </c>
      <c r="L5" t="s">
        <v>1601</v>
      </c>
      <c r="M5" s="80">
        <v>45163.700636574074</v>
      </c>
      <c r="N5" s="81">
        <v>45163</v>
      </c>
      <c r="O5">
        <v>50</v>
      </c>
      <c r="P5">
        <v>0</v>
      </c>
      <c r="Q5">
        <v>0</v>
      </c>
      <c r="R5">
        <v>50</v>
      </c>
      <c r="S5">
        <v>45</v>
      </c>
      <c r="T5">
        <v>1</v>
      </c>
      <c r="U5">
        <v>0</v>
      </c>
      <c r="V5">
        <v>0</v>
      </c>
      <c r="W5" t="s">
        <v>341</v>
      </c>
      <c r="X5" t="s">
        <v>1599</v>
      </c>
      <c r="Y5" t="s">
        <v>1304</v>
      </c>
      <c r="Z5">
        <v>7345897461</v>
      </c>
      <c r="AA5" t="s">
        <v>1601</v>
      </c>
      <c r="AR5" t="s">
        <v>348</v>
      </c>
      <c r="AT5" t="s">
        <v>1557</v>
      </c>
      <c r="AX5" t="s">
        <v>1556</v>
      </c>
      <c r="BB5" t="s">
        <v>348</v>
      </c>
      <c r="BD5" t="s">
        <v>348</v>
      </c>
    </row>
    <row r="6" spans="1:61" x14ac:dyDescent="0.25">
      <c r="A6" t="s">
        <v>1808</v>
      </c>
      <c r="B6" s="80">
        <v>45198.791666666664</v>
      </c>
      <c r="C6" s="80">
        <v>45200.416666666664</v>
      </c>
      <c r="D6">
        <v>29891080</v>
      </c>
      <c r="E6" t="s">
        <v>1664</v>
      </c>
      <c r="F6" t="s">
        <v>1665</v>
      </c>
      <c r="G6" t="s">
        <v>1666</v>
      </c>
      <c r="H6" t="s">
        <v>92</v>
      </c>
      <c r="I6" t="s">
        <v>2</v>
      </c>
      <c r="J6">
        <v>48336</v>
      </c>
      <c r="K6">
        <v>12488817945</v>
      </c>
      <c r="L6" t="s">
        <v>1667</v>
      </c>
      <c r="M6" s="80">
        <v>45167.94158564815</v>
      </c>
      <c r="N6" s="81">
        <v>45167</v>
      </c>
      <c r="O6">
        <v>50</v>
      </c>
      <c r="P6">
        <v>0</v>
      </c>
      <c r="Q6">
        <v>0</v>
      </c>
      <c r="R6">
        <v>50</v>
      </c>
      <c r="S6">
        <v>0</v>
      </c>
      <c r="T6">
        <v>1</v>
      </c>
      <c r="U6">
        <v>0</v>
      </c>
      <c r="V6">
        <v>0</v>
      </c>
      <c r="W6" t="s">
        <v>1816</v>
      </c>
      <c r="X6" t="s">
        <v>1665</v>
      </c>
      <c r="Y6" t="s">
        <v>1308</v>
      </c>
      <c r="Z6" t="s">
        <v>1669</v>
      </c>
      <c r="AA6" t="s">
        <v>1668</v>
      </c>
    </row>
    <row r="7" spans="1:61" x14ac:dyDescent="0.25">
      <c r="A7" t="s">
        <v>1808</v>
      </c>
      <c r="B7" s="80">
        <v>45198.791666666664</v>
      </c>
      <c r="C7" s="80">
        <v>45200.416666666664</v>
      </c>
      <c r="D7">
        <v>29891080</v>
      </c>
      <c r="E7" t="s">
        <v>1664</v>
      </c>
      <c r="F7" t="s">
        <v>1665</v>
      </c>
      <c r="G7" t="s">
        <v>1666</v>
      </c>
      <c r="H7" t="s">
        <v>92</v>
      </c>
      <c r="I7" t="s">
        <v>2</v>
      </c>
      <c r="J7">
        <v>48336</v>
      </c>
      <c r="K7">
        <v>12488817945</v>
      </c>
      <c r="L7" t="s">
        <v>1667</v>
      </c>
      <c r="M7" s="80">
        <v>45167.94158564815</v>
      </c>
      <c r="N7" s="81">
        <v>45167</v>
      </c>
      <c r="O7">
        <v>50</v>
      </c>
      <c r="P7">
        <v>0</v>
      </c>
      <c r="Q7">
        <v>0</v>
      </c>
      <c r="R7">
        <v>50</v>
      </c>
      <c r="S7">
        <v>45</v>
      </c>
      <c r="T7">
        <v>1</v>
      </c>
      <c r="U7">
        <v>0</v>
      </c>
      <c r="V7">
        <v>0</v>
      </c>
      <c r="W7" t="s">
        <v>1656</v>
      </c>
      <c r="X7" t="s">
        <v>1721</v>
      </c>
      <c r="Y7" t="s">
        <v>1304</v>
      </c>
      <c r="Z7" t="s">
        <v>1669</v>
      </c>
      <c r="AA7" t="s">
        <v>1668</v>
      </c>
      <c r="AR7" t="s">
        <v>348</v>
      </c>
      <c r="AT7" t="s">
        <v>1557</v>
      </c>
      <c r="AX7" t="s">
        <v>1556</v>
      </c>
      <c r="BH7" t="s">
        <v>1634</v>
      </c>
    </row>
    <row r="8" spans="1:61" x14ac:dyDescent="0.25">
      <c r="A8" t="s">
        <v>1808</v>
      </c>
      <c r="B8" s="80">
        <v>45198.791666666664</v>
      </c>
      <c r="C8" s="80">
        <v>45200.416666666664</v>
      </c>
      <c r="D8">
        <v>29909213</v>
      </c>
      <c r="E8" t="s">
        <v>1735</v>
      </c>
      <c r="F8" t="s">
        <v>1736</v>
      </c>
      <c r="G8" t="s">
        <v>1737</v>
      </c>
      <c r="H8" t="s">
        <v>1602</v>
      </c>
      <c r="I8" t="s">
        <v>2</v>
      </c>
      <c r="J8">
        <v>48152</v>
      </c>
      <c r="K8">
        <v>7346366113</v>
      </c>
      <c r="L8" t="s">
        <v>1817</v>
      </c>
      <c r="M8" s="80">
        <v>45171.559884259259</v>
      </c>
      <c r="N8" s="81">
        <v>45171</v>
      </c>
      <c r="O8">
        <v>45</v>
      </c>
      <c r="P8">
        <v>0</v>
      </c>
      <c r="Q8">
        <v>0</v>
      </c>
      <c r="R8">
        <v>0</v>
      </c>
      <c r="S8">
        <v>45</v>
      </c>
      <c r="T8">
        <v>1</v>
      </c>
      <c r="U8">
        <v>0</v>
      </c>
      <c r="V8">
        <v>0</v>
      </c>
      <c r="W8" t="s">
        <v>1738</v>
      </c>
      <c r="X8" t="s">
        <v>1739</v>
      </c>
      <c r="Y8" t="s">
        <v>1304</v>
      </c>
      <c r="Z8">
        <v>7346366113</v>
      </c>
      <c r="AA8" t="s">
        <v>1817</v>
      </c>
      <c r="AB8" t="s">
        <v>1737</v>
      </c>
      <c r="AC8" t="s">
        <v>1602</v>
      </c>
      <c r="AD8" t="s">
        <v>2</v>
      </c>
      <c r="AE8">
        <v>48152</v>
      </c>
      <c r="AF8" t="s">
        <v>1306</v>
      </c>
      <c r="AJ8" t="s">
        <v>1469</v>
      </c>
      <c r="AR8" t="s">
        <v>348</v>
      </c>
      <c r="AT8" t="s">
        <v>1557</v>
      </c>
      <c r="AX8" t="s">
        <v>1556</v>
      </c>
      <c r="BB8" t="s">
        <v>348</v>
      </c>
      <c r="BD8" t="s">
        <v>348</v>
      </c>
      <c r="BH8" t="s">
        <v>1634</v>
      </c>
    </row>
    <row r="9" spans="1:61" x14ac:dyDescent="0.25">
      <c r="A9" t="s">
        <v>1808</v>
      </c>
      <c r="B9" s="80">
        <v>45198.791666666664</v>
      </c>
      <c r="C9" s="80">
        <v>45200.416666666664</v>
      </c>
      <c r="D9">
        <v>29912174</v>
      </c>
      <c r="E9" t="s">
        <v>1652</v>
      </c>
      <c r="F9" t="s">
        <v>1653</v>
      </c>
      <c r="G9" t="s">
        <v>1654</v>
      </c>
      <c r="H9" t="s">
        <v>92</v>
      </c>
      <c r="I9" t="s">
        <v>2</v>
      </c>
      <c r="J9">
        <v>48336</v>
      </c>
      <c r="K9">
        <v>2487058102</v>
      </c>
      <c r="L9" t="s">
        <v>1655</v>
      </c>
      <c r="M9" s="80">
        <v>45172.425520833334</v>
      </c>
      <c r="N9" s="81">
        <v>45172</v>
      </c>
      <c r="O9">
        <v>45</v>
      </c>
      <c r="P9">
        <v>0</v>
      </c>
      <c r="Q9">
        <v>0</v>
      </c>
      <c r="R9">
        <v>45</v>
      </c>
      <c r="S9">
        <v>45</v>
      </c>
      <c r="T9">
        <v>1</v>
      </c>
      <c r="U9">
        <v>0</v>
      </c>
      <c r="V9">
        <v>0</v>
      </c>
      <c r="W9" t="s">
        <v>1656</v>
      </c>
      <c r="X9" t="s">
        <v>1653</v>
      </c>
      <c r="Y9" t="s">
        <v>1304</v>
      </c>
      <c r="Z9">
        <v>2487058102</v>
      </c>
      <c r="AA9" t="s">
        <v>1655</v>
      </c>
      <c r="AR9" t="s">
        <v>348</v>
      </c>
      <c r="AT9" t="s">
        <v>1557</v>
      </c>
      <c r="AX9" t="s">
        <v>1556</v>
      </c>
      <c r="BB9" t="s">
        <v>348</v>
      </c>
      <c r="BD9" t="s">
        <v>348</v>
      </c>
    </row>
    <row r="10" spans="1:61" x14ac:dyDescent="0.25">
      <c r="A10" t="s">
        <v>1808</v>
      </c>
      <c r="B10" s="80">
        <v>45198.791666666664</v>
      </c>
      <c r="C10" s="80">
        <v>45200.416666666664</v>
      </c>
      <c r="D10">
        <v>29917560</v>
      </c>
      <c r="E10" t="s">
        <v>1675</v>
      </c>
      <c r="F10" t="s">
        <v>1679</v>
      </c>
      <c r="G10" t="s">
        <v>1676</v>
      </c>
      <c r="H10" t="s">
        <v>92</v>
      </c>
      <c r="I10" t="s">
        <v>2</v>
      </c>
      <c r="J10">
        <v>48334</v>
      </c>
      <c r="K10">
        <v>2489301774</v>
      </c>
      <c r="L10" t="s">
        <v>1677</v>
      </c>
      <c r="M10" s="80">
        <v>45173.839837962965</v>
      </c>
      <c r="N10" s="81">
        <v>45173</v>
      </c>
      <c r="O10">
        <v>45</v>
      </c>
      <c r="P10">
        <v>0</v>
      </c>
      <c r="Q10">
        <v>0</v>
      </c>
      <c r="R10">
        <v>0</v>
      </c>
      <c r="S10">
        <v>45</v>
      </c>
      <c r="T10">
        <v>1</v>
      </c>
      <c r="U10">
        <v>0</v>
      </c>
      <c r="V10">
        <v>0</v>
      </c>
      <c r="W10" t="s">
        <v>1678</v>
      </c>
      <c r="X10" t="s">
        <v>1679</v>
      </c>
      <c r="Y10" t="s">
        <v>1304</v>
      </c>
      <c r="Z10">
        <v>2489301774</v>
      </c>
      <c r="AA10" t="s">
        <v>1677</v>
      </c>
      <c r="AR10" t="s">
        <v>348</v>
      </c>
      <c r="AT10" t="s">
        <v>1557</v>
      </c>
      <c r="AX10" t="s">
        <v>1556</v>
      </c>
      <c r="BB10" t="s">
        <v>348</v>
      </c>
      <c r="BD10" t="s">
        <v>348</v>
      </c>
    </row>
    <row r="11" spans="1:61" x14ac:dyDescent="0.25">
      <c r="A11" t="s">
        <v>1808</v>
      </c>
      <c r="B11" s="80">
        <v>45198.791666666664</v>
      </c>
      <c r="C11" s="80">
        <v>45200.416666666664</v>
      </c>
      <c r="D11">
        <v>29919457</v>
      </c>
      <c r="E11" t="s">
        <v>336</v>
      </c>
      <c r="F11" t="s">
        <v>1623</v>
      </c>
      <c r="G11" t="s">
        <v>1624</v>
      </c>
      <c r="H11" t="s">
        <v>92</v>
      </c>
      <c r="I11" t="s">
        <v>2</v>
      </c>
      <c r="J11">
        <v>48331</v>
      </c>
      <c r="K11" t="s">
        <v>1625</v>
      </c>
      <c r="L11" t="s">
        <v>1626</v>
      </c>
      <c r="M11" s="80">
        <v>45174.486284722225</v>
      </c>
      <c r="N11" s="81">
        <v>45174</v>
      </c>
      <c r="P11">
        <v>0</v>
      </c>
      <c r="Q11">
        <v>0</v>
      </c>
      <c r="S11">
        <v>0</v>
      </c>
      <c r="T11">
        <v>1</v>
      </c>
      <c r="U11">
        <v>0</v>
      </c>
      <c r="V11">
        <v>0</v>
      </c>
      <c r="W11" t="s">
        <v>336</v>
      </c>
      <c r="X11" t="s">
        <v>1623</v>
      </c>
      <c r="Y11" t="s">
        <v>1308</v>
      </c>
      <c r="Z11" t="s">
        <v>1625</v>
      </c>
      <c r="AA11" t="s">
        <v>1626</v>
      </c>
      <c r="AB11" t="s">
        <v>1624</v>
      </c>
      <c r="AC11" t="s">
        <v>92</v>
      </c>
      <c r="AD11" t="s">
        <v>2</v>
      </c>
      <c r="AE11">
        <v>48331</v>
      </c>
      <c r="AF11" t="s">
        <v>1306</v>
      </c>
    </row>
    <row r="12" spans="1:61" x14ac:dyDescent="0.25">
      <c r="A12" t="s">
        <v>1808</v>
      </c>
      <c r="B12" s="80">
        <v>45198.791666666664</v>
      </c>
      <c r="C12" s="80">
        <v>45200.416666666664</v>
      </c>
      <c r="D12">
        <v>29924777</v>
      </c>
      <c r="E12" t="s">
        <v>1818</v>
      </c>
      <c r="F12" t="s">
        <v>1819</v>
      </c>
      <c r="G12" t="s">
        <v>1820</v>
      </c>
      <c r="H12" t="s">
        <v>334</v>
      </c>
      <c r="I12" t="s">
        <v>2</v>
      </c>
      <c r="J12" t="s">
        <v>1821</v>
      </c>
      <c r="K12">
        <v>2485087319</v>
      </c>
      <c r="L12" t="s">
        <v>1822</v>
      </c>
      <c r="M12" s="80">
        <v>45175.506412037037</v>
      </c>
      <c r="N12" s="81">
        <v>45175</v>
      </c>
      <c r="O12">
        <v>45</v>
      </c>
      <c r="P12">
        <v>0</v>
      </c>
      <c r="Q12">
        <v>0</v>
      </c>
      <c r="R12">
        <v>45</v>
      </c>
      <c r="S12">
        <v>45</v>
      </c>
      <c r="T12">
        <v>1</v>
      </c>
      <c r="U12">
        <v>0</v>
      </c>
      <c r="V12">
        <v>0</v>
      </c>
      <c r="W12" t="s">
        <v>1823</v>
      </c>
      <c r="X12" t="s">
        <v>1824</v>
      </c>
      <c r="Y12" t="s">
        <v>1304</v>
      </c>
      <c r="Z12">
        <v>2485087319</v>
      </c>
      <c r="AA12" t="s">
        <v>1822</v>
      </c>
      <c r="AB12" t="s">
        <v>1825</v>
      </c>
      <c r="AC12" t="s">
        <v>334</v>
      </c>
      <c r="AD12" t="s">
        <v>2</v>
      </c>
      <c r="AE12">
        <v>48336</v>
      </c>
      <c r="AF12" t="s">
        <v>1306</v>
      </c>
      <c r="AR12" t="s">
        <v>348</v>
      </c>
      <c r="AT12" t="s">
        <v>1558</v>
      </c>
      <c r="AW12" t="s">
        <v>1826</v>
      </c>
      <c r="AX12" t="s">
        <v>1559</v>
      </c>
      <c r="BA12" t="s">
        <v>1826</v>
      </c>
      <c r="BB12" t="s">
        <v>348</v>
      </c>
      <c r="BD12" t="s">
        <v>348</v>
      </c>
    </row>
    <row r="13" spans="1:61" x14ac:dyDescent="0.25">
      <c r="A13" t="s">
        <v>1808</v>
      </c>
      <c r="B13" s="80">
        <v>45198.791666666664</v>
      </c>
      <c r="C13" s="80">
        <v>45200.416666666664</v>
      </c>
      <c r="D13">
        <v>29926664</v>
      </c>
      <c r="E13" t="s">
        <v>1715</v>
      </c>
      <c r="F13" t="s">
        <v>1716</v>
      </c>
      <c r="G13" t="s">
        <v>1672</v>
      </c>
      <c r="H13" t="s">
        <v>92</v>
      </c>
      <c r="I13" t="s">
        <v>2</v>
      </c>
      <c r="J13">
        <v>48336</v>
      </c>
      <c r="K13" t="s">
        <v>1673</v>
      </c>
      <c r="L13" t="s">
        <v>1674</v>
      </c>
      <c r="M13" s="80">
        <v>45175.665694444448</v>
      </c>
      <c r="N13" s="81">
        <v>45175</v>
      </c>
      <c r="O13">
        <v>45</v>
      </c>
      <c r="P13">
        <v>0</v>
      </c>
      <c r="Q13">
        <v>0</v>
      </c>
      <c r="R13">
        <v>45</v>
      </c>
      <c r="S13">
        <v>45</v>
      </c>
      <c r="T13">
        <v>1</v>
      </c>
      <c r="U13">
        <v>0</v>
      </c>
      <c r="V13">
        <v>0</v>
      </c>
      <c r="W13" t="s">
        <v>1670</v>
      </c>
      <c r="X13" t="s">
        <v>1671</v>
      </c>
      <c r="Y13" t="s">
        <v>1304</v>
      </c>
      <c r="Z13" t="s">
        <v>1827</v>
      </c>
      <c r="AA13" t="s">
        <v>1674</v>
      </c>
      <c r="AR13" t="s">
        <v>348</v>
      </c>
      <c r="AT13" t="s">
        <v>1555</v>
      </c>
      <c r="AU13">
        <v>3</v>
      </c>
      <c r="AX13" t="s">
        <v>1554</v>
      </c>
      <c r="AY13">
        <v>3</v>
      </c>
      <c r="BB13" t="s">
        <v>348</v>
      </c>
      <c r="BD13" t="s">
        <v>348</v>
      </c>
      <c r="BH13" t="s">
        <v>1634</v>
      </c>
      <c r="BI13" t="s">
        <v>1828</v>
      </c>
    </row>
    <row r="14" spans="1:61" x14ac:dyDescent="0.25">
      <c r="A14" t="s">
        <v>1808</v>
      </c>
      <c r="B14" s="80">
        <v>45198.791666666664</v>
      </c>
      <c r="C14" s="80">
        <v>45200.416666666664</v>
      </c>
      <c r="D14">
        <v>29932451</v>
      </c>
      <c r="E14" t="s">
        <v>1657</v>
      </c>
      <c r="F14" t="s">
        <v>1658</v>
      </c>
      <c r="G14" t="s">
        <v>1659</v>
      </c>
      <c r="H14" t="s">
        <v>1660</v>
      </c>
      <c r="I14" t="s">
        <v>2</v>
      </c>
      <c r="J14">
        <v>48374</v>
      </c>
      <c r="K14" t="s">
        <v>1661</v>
      </c>
      <c r="L14" t="s">
        <v>1662</v>
      </c>
      <c r="M14" s="80">
        <v>45176.759398148148</v>
      </c>
      <c r="N14" s="81">
        <v>45176</v>
      </c>
      <c r="O14">
        <v>45</v>
      </c>
      <c r="P14">
        <v>0</v>
      </c>
      <c r="Q14">
        <v>0</v>
      </c>
      <c r="R14">
        <v>45</v>
      </c>
      <c r="S14">
        <v>45</v>
      </c>
      <c r="T14">
        <v>1</v>
      </c>
      <c r="U14">
        <v>0</v>
      </c>
      <c r="V14">
        <v>0</v>
      </c>
      <c r="W14" t="s">
        <v>1663</v>
      </c>
      <c r="X14" t="s">
        <v>1658</v>
      </c>
      <c r="Y14" t="s">
        <v>1304</v>
      </c>
      <c r="Z14" t="s">
        <v>1661</v>
      </c>
      <c r="AA14" t="s">
        <v>1662</v>
      </c>
      <c r="AR14" t="s">
        <v>348</v>
      </c>
      <c r="AT14" t="s">
        <v>1557</v>
      </c>
      <c r="AX14" t="s">
        <v>1556</v>
      </c>
      <c r="BB14" t="s">
        <v>348</v>
      </c>
      <c r="BD14" t="s">
        <v>348</v>
      </c>
      <c r="BH14" t="s">
        <v>1634</v>
      </c>
    </row>
    <row r="15" spans="1:61" x14ac:dyDescent="0.25">
      <c r="A15" t="s">
        <v>1808</v>
      </c>
      <c r="B15" s="80">
        <v>45198.791666666664</v>
      </c>
      <c r="C15" s="80">
        <v>45200.416666666664</v>
      </c>
      <c r="D15">
        <v>29939142</v>
      </c>
      <c r="E15" t="s">
        <v>1829</v>
      </c>
      <c r="F15" t="s">
        <v>1830</v>
      </c>
      <c r="G15" t="s">
        <v>1831</v>
      </c>
      <c r="H15" t="s">
        <v>92</v>
      </c>
      <c r="I15" t="s">
        <v>2</v>
      </c>
      <c r="J15">
        <v>48331</v>
      </c>
      <c r="K15">
        <v>2485081886</v>
      </c>
      <c r="L15" t="s">
        <v>1832</v>
      </c>
      <c r="M15" s="80">
        <v>45178.39565972222</v>
      </c>
      <c r="N15" s="81">
        <v>45178</v>
      </c>
      <c r="O15">
        <v>45</v>
      </c>
      <c r="P15">
        <v>0</v>
      </c>
      <c r="Q15">
        <v>0</v>
      </c>
      <c r="R15">
        <v>45</v>
      </c>
      <c r="S15">
        <v>45</v>
      </c>
      <c r="T15">
        <v>1</v>
      </c>
      <c r="U15">
        <v>0</v>
      </c>
      <c r="V15">
        <v>0</v>
      </c>
      <c r="W15" t="s">
        <v>1833</v>
      </c>
      <c r="X15" t="s">
        <v>1834</v>
      </c>
      <c r="Y15" t="s">
        <v>1304</v>
      </c>
      <c r="Z15">
        <v>2485081886</v>
      </c>
      <c r="AA15" t="s">
        <v>1832</v>
      </c>
      <c r="AR15" t="s">
        <v>348</v>
      </c>
      <c r="AT15" t="s">
        <v>1555</v>
      </c>
      <c r="AU15">
        <v>2</v>
      </c>
      <c r="AX15" t="s">
        <v>1554</v>
      </c>
      <c r="AY15">
        <v>2</v>
      </c>
      <c r="BB15" t="s">
        <v>348</v>
      </c>
      <c r="BD15" t="s">
        <v>348</v>
      </c>
    </row>
    <row r="16" spans="1:61" x14ac:dyDescent="0.25">
      <c r="A16" t="s">
        <v>1808</v>
      </c>
      <c r="B16" s="80">
        <v>45198.791666666664</v>
      </c>
      <c r="C16" s="80">
        <v>45200.416666666664</v>
      </c>
      <c r="D16">
        <v>29943436</v>
      </c>
      <c r="E16" t="s">
        <v>1835</v>
      </c>
      <c r="F16" t="s">
        <v>1836</v>
      </c>
      <c r="G16" t="s">
        <v>1837</v>
      </c>
      <c r="H16" t="s">
        <v>334</v>
      </c>
      <c r="I16" t="s">
        <v>2</v>
      </c>
      <c r="J16">
        <v>48336</v>
      </c>
      <c r="K16" t="s">
        <v>1838</v>
      </c>
      <c r="L16" t="s">
        <v>1839</v>
      </c>
      <c r="M16" s="80">
        <v>45179.401064814818</v>
      </c>
      <c r="N16" s="81">
        <v>45179</v>
      </c>
      <c r="O16">
        <v>45</v>
      </c>
      <c r="P16">
        <v>0</v>
      </c>
      <c r="Q16">
        <v>0</v>
      </c>
      <c r="R16">
        <v>45</v>
      </c>
      <c r="S16">
        <v>45</v>
      </c>
      <c r="T16">
        <v>1</v>
      </c>
      <c r="U16">
        <v>0</v>
      </c>
      <c r="V16">
        <v>0</v>
      </c>
      <c r="W16" t="s">
        <v>1840</v>
      </c>
      <c r="X16" t="s">
        <v>1836</v>
      </c>
      <c r="Y16" t="s">
        <v>1304</v>
      </c>
      <c r="Z16">
        <v>7345761887</v>
      </c>
      <c r="AA16" t="s">
        <v>1839</v>
      </c>
      <c r="AB16" t="s">
        <v>1841</v>
      </c>
      <c r="AC16" t="s">
        <v>334</v>
      </c>
      <c r="AD16" t="s">
        <v>2</v>
      </c>
      <c r="AE16">
        <v>48336</v>
      </c>
      <c r="AF16" t="s">
        <v>1306</v>
      </c>
      <c r="AR16" t="s">
        <v>348</v>
      </c>
      <c r="AT16" t="s">
        <v>1557</v>
      </c>
      <c r="AX16" t="s">
        <v>1556</v>
      </c>
      <c r="BB16" t="s">
        <v>348</v>
      </c>
      <c r="BD16" t="s">
        <v>348</v>
      </c>
    </row>
    <row r="17" spans="1:61" x14ac:dyDescent="0.25">
      <c r="A17" t="s">
        <v>1808</v>
      </c>
      <c r="B17" s="80">
        <v>45198.791666666664</v>
      </c>
      <c r="C17" s="80">
        <v>45200.416666666664</v>
      </c>
      <c r="D17">
        <v>29946465</v>
      </c>
      <c r="E17" t="s">
        <v>336</v>
      </c>
      <c r="F17" t="s">
        <v>1647</v>
      </c>
      <c r="G17" t="s">
        <v>1648</v>
      </c>
      <c r="H17" t="s">
        <v>92</v>
      </c>
      <c r="I17" t="s">
        <v>2</v>
      </c>
      <c r="J17">
        <v>48335</v>
      </c>
      <c r="K17" t="s">
        <v>1649</v>
      </c>
      <c r="L17" t="s">
        <v>1650</v>
      </c>
      <c r="M17" s="80">
        <v>45179.931076388886</v>
      </c>
      <c r="N17" s="81">
        <v>45179</v>
      </c>
      <c r="O17">
        <v>45</v>
      </c>
      <c r="P17">
        <v>0</v>
      </c>
      <c r="Q17">
        <v>0</v>
      </c>
      <c r="R17">
        <v>0</v>
      </c>
      <c r="S17">
        <v>45</v>
      </c>
      <c r="T17">
        <v>1</v>
      </c>
      <c r="U17">
        <v>0</v>
      </c>
      <c r="V17">
        <v>0</v>
      </c>
      <c r="W17" t="s">
        <v>1651</v>
      </c>
      <c r="X17" t="s">
        <v>1647</v>
      </c>
      <c r="Y17" t="s">
        <v>1304</v>
      </c>
      <c r="Z17" t="s">
        <v>1842</v>
      </c>
      <c r="AA17" t="s">
        <v>1843</v>
      </c>
      <c r="AR17" t="s">
        <v>348</v>
      </c>
      <c r="AT17" t="s">
        <v>1555</v>
      </c>
      <c r="AU17">
        <v>3</v>
      </c>
      <c r="AX17" t="s">
        <v>1554</v>
      </c>
      <c r="AY17">
        <v>3</v>
      </c>
      <c r="BB17" t="s">
        <v>348</v>
      </c>
      <c r="BD17" t="s">
        <v>348</v>
      </c>
    </row>
    <row r="18" spans="1:61" x14ac:dyDescent="0.25">
      <c r="A18" t="s">
        <v>1808</v>
      </c>
      <c r="B18" s="80">
        <v>45198.791666666664</v>
      </c>
      <c r="C18" s="80">
        <v>45200.416666666664</v>
      </c>
      <c r="D18">
        <v>29949135</v>
      </c>
      <c r="E18" t="s">
        <v>93</v>
      </c>
      <c r="F18" t="s">
        <v>350</v>
      </c>
      <c r="G18" t="s">
        <v>351</v>
      </c>
      <c r="H18" t="s">
        <v>92</v>
      </c>
      <c r="I18" t="s">
        <v>2</v>
      </c>
      <c r="J18">
        <v>48336</v>
      </c>
      <c r="K18">
        <v>2485087328</v>
      </c>
      <c r="L18" t="s">
        <v>352</v>
      </c>
      <c r="M18" s="80">
        <v>45180.529756944445</v>
      </c>
      <c r="N18" s="81">
        <v>45180</v>
      </c>
      <c r="O18">
        <v>90</v>
      </c>
      <c r="P18">
        <v>0</v>
      </c>
      <c r="Q18">
        <v>0</v>
      </c>
      <c r="R18">
        <v>0</v>
      </c>
      <c r="S18">
        <v>0</v>
      </c>
      <c r="T18">
        <v>1</v>
      </c>
      <c r="U18">
        <v>0</v>
      </c>
      <c r="V18">
        <v>0</v>
      </c>
      <c r="W18" t="s">
        <v>93</v>
      </c>
      <c r="X18" t="s">
        <v>350</v>
      </c>
      <c r="Y18" t="s">
        <v>1308</v>
      </c>
      <c r="Z18">
        <v>2485087328</v>
      </c>
      <c r="AA18" t="s">
        <v>352</v>
      </c>
      <c r="AB18" t="s">
        <v>351</v>
      </c>
      <c r="AC18" t="s">
        <v>92</v>
      </c>
      <c r="AD18" t="s">
        <v>2</v>
      </c>
      <c r="AE18">
        <v>48336</v>
      </c>
      <c r="AF18" t="s">
        <v>1306</v>
      </c>
    </row>
    <row r="19" spans="1:61" x14ac:dyDescent="0.25">
      <c r="A19" t="s">
        <v>1808</v>
      </c>
      <c r="B19" s="80">
        <v>45198.791666666664</v>
      </c>
      <c r="C19" s="80">
        <v>45200.416666666664</v>
      </c>
      <c r="D19">
        <v>29949135</v>
      </c>
      <c r="E19" t="s">
        <v>93</v>
      </c>
      <c r="F19" t="s">
        <v>350</v>
      </c>
      <c r="G19" t="s">
        <v>351</v>
      </c>
      <c r="H19" t="s">
        <v>92</v>
      </c>
      <c r="I19" t="s">
        <v>2</v>
      </c>
      <c r="J19">
        <v>48336</v>
      </c>
      <c r="K19">
        <v>2485087328</v>
      </c>
      <c r="L19" t="s">
        <v>352</v>
      </c>
      <c r="M19" s="80">
        <v>45180.529756944445</v>
      </c>
      <c r="N19" s="81">
        <v>45180</v>
      </c>
      <c r="O19">
        <v>90</v>
      </c>
      <c r="P19">
        <v>0</v>
      </c>
      <c r="Q19">
        <v>0</v>
      </c>
      <c r="R19">
        <v>0</v>
      </c>
      <c r="S19">
        <v>45</v>
      </c>
      <c r="T19">
        <v>1</v>
      </c>
      <c r="U19">
        <v>0</v>
      </c>
      <c r="V19">
        <v>0</v>
      </c>
      <c r="W19" t="s">
        <v>349</v>
      </c>
      <c r="X19" t="s">
        <v>350</v>
      </c>
      <c r="Y19" t="s">
        <v>1304</v>
      </c>
      <c r="Z19">
        <v>2485088410</v>
      </c>
      <c r="AA19" t="s">
        <v>352</v>
      </c>
      <c r="AR19" t="s">
        <v>348</v>
      </c>
      <c r="AT19" t="s">
        <v>1555</v>
      </c>
      <c r="AU19">
        <v>2</v>
      </c>
      <c r="AX19" t="s">
        <v>1554</v>
      </c>
      <c r="AY19">
        <v>2</v>
      </c>
      <c r="BB19" t="s">
        <v>348</v>
      </c>
      <c r="BD19" t="s">
        <v>348</v>
      </c>
      <c r="BH19" t="s">
        <v>1634</v>
      </c>
      <c r="BI19" t="s">
        <v>1844</v>
      </c>
    </row>
    <row r="20" spans="1:61" x14ac:dyDescent="0.25">
      <c r="A20" t="s">
        <v>1808</v>
      </c>
      <c r="B20" s="80">
        <v>45198.791666666664</v>
      </c>
      <c r="C20" s="80">
        <v>45200.416666666664</v>
      </c>
      <c r="D20">
        <v>29949135</v>
      </c>
      <c r="E20" t="s">
        <v>93</v>
      </c>
      <c r="F20" t="s">
        <v>350</v>
      </c>
      <c r="G20" t="s">
        <v>351</v>
      </c>
      <c r="H20" t="s">
        <v>92</v>
      </c>
      <c r="I20" t="s">
        <v>2</v>
      </c>
      <c r="J20">
        <v>48336</v>
      </c>
      <c r="K20">
        <v>2485087328</v>
      </c>
      <c r="L20" t="s">
        <v>352</v>
      </c>
      <c r="M20" s="80">
        <v>45180.529756944445</v>
      </c>
      <c r="N20" s="81">
        <v>45180</v>
      </c>
      <c r="O20">
        <v>90</v>
      </c>
      <c r="P20">
        <v>0</v>
      </c>
      <c r="Q20">
        <v>0</v>
      </c>
      <c r="R20">
        <v>0</v>
      </c>
      <c r="S20">
        <v>0</v>
      </c>
      <c r="T20">
        <v>1</v>
      </c>
      <c r="U20">
        <v>0</v>
      </c>
      <c r="V20">
        <v>0</v>
      </c>
      <c r="W20" t="s">
        <v>1644</v>
      </c>
      <c r="X20" t="s">
        <v>1645</v>
      </c>
      <c r="Y20" t="s">
        <v>1308</v>
      </c>
      <c r="Z20">
        <v>2485087922</v>
      </c>
      <c r="AA20" t="s">
        <v>352</v>
      </c>
      <c r="AB20" t="s">
        <v>1764</v>
      </c>
      <c r="AC20" t="s">
        <v>92</v>
      </c>
      <c r="AD20" t="s">
        <v>2</v>
      </c>
      <c r="AE20">
        <v>48336</v>
      </c>
      <c r="AF20" t="s">
        <v>1306</v>
      </c>
    </row>
    <row r="21" spans="1:61" x14ac:dyDescent="0.25">
      <c r="A21" t="s">
        <v>1808</v>
      </c>
      <c r="B21" s="80">
        <v>45198.791666666664</v>
      </c>
      <c r="C21" s="80">
        <v>45200.416666666664</v>
      </c>
      <c r="D21">
        <v>29949135</v>
      </c>
      <c r="E21" t="s">
        <v>93</v>
      </c>
      <c r="F21" t="s">
        <v>350</v>
      </c>
      <c r="G21" t="s">
        <v>351</v>
      </c>
      <c r="H21" t="s">
        <v>92</v>
      </c>
      <c r="I21" t="s">
        <v>2</v>
      </c>
      <c r="J21">
        <v>48336</v>
      </c>
      <c r="K21">
        <v>2485087328</v>
      </c>
      <c r="L21" t="s">
        <v>352</v>
      </c>
      <c r="M21" s="80">
        <v>45180.529756944445</v>
      </c>
      <c r="N21" s="81">
        <v>45180</v>
      </c>
      <c r="O21">
        <v>90</v>
      </c>
      <c r="P21">
        <v>0</v>
      </c>
      <c r="Q21">
        <v>0</v>
      </c>
      <c r="R21">
        <v>0</v>
      </c>
      <c r="S21">
        <v>45</v>
      </c>
      <c r="T21">
        <v>1</v>
      </c>
      <c r="U21">
        <v>0</v>
      </c>
      <c r="V21">
        <v>0</v>
      </c>
      <c r="W21" t="s">
        <v>1594</v>
      </c>
      <c r="X21" t="s">
        <v>350</v>
      </c>
      <c r="Y21" t="s">
        <v>1304</v>
      </c>
      <c r="Z21">
        <v>2485088699</v>
      </c>
      <c r="AA21" t="s">
        <v>352</v>
      </c>
      <c r="AB21" t="s">
        <v>351</v>
      </c>
      <c r="AC21" t="s">
        <v>92</v>
      </c>
      <c r="AD21" t="s">
        <v>2</v>
      </c>
      <c r="AE21">
        <v>48336</v>
      </c>
      <c r="AF21" t="s">
        <v>1306</v>
      </c>
      <c r="AR21" t="s">
        <v>348</v>
      </c>
      <c r="AT21" t="s">
        <v>1555</v>
      </c>
      <c r="AU21">
        <v>2</v>
      </c>
      <c r="AX21" t="s">
        <v>1554</v>
      </c>
      <c r="AY21">
        <v>2</v>
      </c>
      <c r="BB21" t="s">
        <v>348</v>
      </c>
      <c r="BD21" t="s">
        <v>348</v>
      </c>
      <c r="BH21" t="s">
        <v>1634</v>
      </c>
    </row>
    <row r="22" spans="1:61" x14ac:dyDescent="0.25">
      <c r="A22" t="s">
        <v>1808</v>
      </c>
      <c r="B22" s="80">
        <v>45198.791666666664</v>
      </c>
      <c r="C22" s="80">
        <v>45200.416666666664</v>
      </c>
      <c r="D22">
        <v>29958540</v>
      </c>
      <c r="E22" t="s">
        <v>1761</v>
      </c>
      <c r="F22" t="s">
        <v>1731</v>
      </c>
      <c r="G22" t="s">
        <v>1845</v>
      </c>
      <c r="H22" t="s">
        <v>92</v>
      </c>
      <c r="I22" t="s">
        <v>2</v>
      </c>
      <c r="J22">
        <v>48336</v>
      </c>
      <c r="K22">
        <v>2489543013</v>
      </c>
      <c r="L22" t="s">
        <v>1846</v>
      </c>
      <c r="M22" s="80">
        <v>45182.280798611115</v>
      </c>
      <c r="N22" s="81">
        <v>45182</v>
      </c>
      <c r="P22">
        <v>0</v>
      </c>
      <c r="Q22">
        <v>0</v>
      </c>
      <c r="S22">
        <v>0</v>
      </c>
      <c r="T22">
        <v>1</v>
      </c>
      <c r="U22">
        <v>0</v>
      </c>
      <c r="V22">
        <v>0</v>
      </c>
      <c r="W22" t="s">
        <v>1761</v>
      </c>
      <c r="X22" t="s">
        <v>1731</v>
      </c>
      <c r="Y22" t="s">
        <v>1308</v>
      </c>
      <c r="Z22">
        <v>2489543013</v>
      </c>
      <c r="AA22" t="s">
        <v>1846</v>
      </c>
      <c r="AB22" t="s">
        <v>1845</v>
      </c>
      <c r="AC22" t="s">
        <v>92</v>
      </c>
      <c r="AD22" t="s">
        <v>2</v>
      </c>
      <c r="AE22">
        <v>48336</v>
      </c>
      <c r="AF22" t="s">
        <v>1306</v>
      </c>
      <c r="AG22">
        <v>2489543013</v>
      </c>
      <c r="AI22" t="s">
        <v>1847</v>
      </c>
    </row>
    <row r="23" spans="1:61" x14ac:dyDescent="0.25">
      <c r="A23" t="s">
        <v>1808</v>
      </c>
      <c r="B23" s="80">
        <v>45198.791666666664</v>
      </c>
      <c r="C23" s="80">
        <v>45200.416666666664</v>
      </c>
      <c r="D23">
        <v>29964774</v>
      </c>
      <c r="E23" t="s">
        <v>1639</v>
      </c>
      <c r="F23" t="s">
        <v>1640</v>
      </c>
      <c r="G23" t="s">
        <v>1641</v>
      </c>
      <c r="H23" t="s">
        <v>1606</v>
      </c>
      <c r="I23" t="s">
        <v>2</v>
      </c>
      <c r="J23">
        <v>48382</v>
      </c>
      <c r="K23">
        <v>3136555899</v>
      </c>
      <c r="L23" t="s">
        <v>1642</v>
      </c>
      <c r="M23" s="80">
        <v>45183.359212962961</v>
      </c>
      <c r="N23" s="81">
        <v>45183</v>
      </c>
      <c r="O23">
        <v>45</v>
      </c>
      <c r="P23">
        <v>0</v>
      </c>
      <c r="Q23">
        <v>0</v>
      </c>
      <c r="R23">
        <v>45</v>
      </c>
      <c r="S23">
        <v>45</v>
      </c>
      <c r="T23">
        <v>1</v>
      </c>
      <c r="U23">
        <v>0</v>
      </c>
      <c r="V23">
        <v>0</v>
      </c>
      <c r="W23" t="s">
        <v>1643</v>
      </c>
      <c r="X23" t="s">
        <v>1640</v>
      </c>
      <c r="Y23" t="s">
        <v>1304</v>
      </c>
      <c r="Z23">
        <v>3136555899</v>
      </c>
      <c r="AA23" t="s">
        <v>1642</v>
      </c>
      <c r="AR23" t="s">
        <v>348</v>
      </c>
      <c r="AT23" t="s">
        <v>1557</v>
      </c>
      <c r="AX23" t="s">
        <v>1556</v>
      </c>
      <c r="BD23" t="s">
        <v>348</v>
      </c>
    </row>
    <row r="24" spans="1:61" x14ac:dyDescent="0.25">
      <c r="A24" t="s">
        <v>1808</v>
      </c>
      <c r="B24" s="80">
        <v>45198.791666666664</v>
      </c>
      <c r="C24" s="80">
        <v>45200.416666666664</v>
      </c>
      <c r="D24">
        <v>29965973</v>
      </c>
      <c r="E24" t="s">
        <v>1678</v>
      </c>
      <c r="F24" t="s">
        <v>1848</v>
      </c>
      <c r="G24" t="s">
        <v>1849</v>
      </c>
      <c r="H24" t="s">
        <v>1850</v>
      </c>
      <c r="I24" t="s">
        <v>2</v>
      </c>
      <c r="J24">
        <v>48073</v>
      </c>
      <c r="K24" t="s">
        <v>1851</v>
      </c>
      <c r="L24" t="s">
        <v>1852</v>
      </c>
      <c r="M24" s="80">
        <v>45183.497499999998</v>
      </c>
      <c r="N24" s="81">
        <v>45183</v>
      </c>
      <c r="O24">
        <v>45</v>
      </c>
      <c r="P24">
        <v>0</v>
      </c>
      <c r="Q24">
        <v>0</v>
      </c>
      <c r="R24">
        <v>0</v>
      </c>
      <c r="S24">
        <v>45</v>
      </c>
      <c r="T24">
        <v>1</v>
      </c>
      <c r="U24">
        <v>0</v>
      </c>
      <c r="V24">
        <v>0</v>
      </c>
      <c r="W24" t="s">
        <v>1853</v>
      </c>
      <c r="X24" t="s">
        <v>1848</v>
      </c>
      <c r="Y24" t="s">
        <v>1304</v>
      </c>
      <c r="AR24" t="s">
        <v>348</v>
      </c>
      <c r="AT24" t="s">
        <v>1557</v>
      </c>
      <c r="AX24" t="s">
        <v>1556</v>
      </c>
      <c r="BD24" t="s">
        <v>348</v>
      </c>
    </row>
    <row r="25" spans="1:61" x14ac:dyDescent="0.25">
      <c r="A25" t="s">
        <v>1808</v>
      </c>
      <c r="B25" s="80">
        <v>45198.791666666664</v>
      </c>
      <c r="C25" s="80">
        <v>45200.416666666664</v>
      </c>
      <c r="D25">
        <v>29965973</v>
      </c>
      <c r="E25" t="s">
        <v>1678</v>
      </c>
      <c r="F25" t="s">
        <v>1848</v>
      </c>
      <c r="G25" t="s">
        <v>1849</v>
      </c>
      <c r="H25" t="s">
        <v>1850</v>
      </c>
      <c r="I25" t="s">
        <v>2</v>
      </c>
      <c r="J25">
        <v>48073</v>
      </c>
      <c r="K25" t="s">
        <v>1851</v>
      </c>
      <c r="L25" t="s">
        <v>1852</v>
      </c>
      <c r="M25" s="80">
        <v>45183.497499999998</v>
      </c>
      <c r="N25" s="81">
        <v>45183</v>
      </c>
      <c r="O25">
        <v>45</v>
      </c>
      <c r="P25">
        <v>0</v>
      </c>
      <c r="Q25">
        <v>0</v>
      </c>
      <c r="R25">
        <v>0</v>
      </c>
      <c r="S25">
        <v>0</v>
      </c>
      <c r="T25">
        <v>1</v>
      </c>
      <c r="U25">
        <v>0</v>
      </c>
      <c r="V25">
        <v>0</v>
      </c>
      <c r="W25" t="s">
        <v>1854</v>
      </c>
      <c r="X25" t="s">
        <v>1848</v>
      </c>
      <c r="Y25" t="s">
        <v>1308</v>
      </c>
    </row>
    <row r="26" spans="1:61" x14ac:dyDescent="0.25">
      <c r="A26" t="s">
        <v>1808</v>
      </c>
      <c r="B26" s="80">
        <v>45198.791666666664</v>
      </c>
      <c r="C26" s="80">
        <v>45200.416666666664</v>
      </c>
      <c r="D26">
        <v>29969557</v>
      </c>
      <c r="E26" t="s">
        <v>1717</v>
      </c>
      <c r="F26" t="s">
        <v>1718</v>
      </c>
      <c r="G26" t="s">
        <v>1719</v>
      </c>
      <c r="H26" t="s">
        <v>92</v>
      </c>
      <c r="I26" t="s">
        <v>2</v>
      </c>
      <c r="J26">
        <v>48336</v>
      </c>
      <c r="K26">
        <v>2488184662</v>
      </c>
      <c r="L26" t="s">
        <v>1720</v>
      </c>
      <c r="M26" s="80">
        <v>45183.9375</v>
      </c>
      <c r="N26" s="81">
        <v>45183</v>
      </c>
      <c r="O26">
        <v>45</v>
      </c>
      <c r="P26">
        <v>0</v>
      </c>
      <c r="Q26">
        <v>0</v>
      </c>
      <c r="R26">
        <v>45</v>
      </c>
      <c r="S26">
        <v>45</v>
      </c>
      <c r="T26">
        <v>1</v>
      </c>
      <c r="U26">
        <v>0</v>
      </c>
      <c r="V26">
        <v>0</v>
      </c>
      <c r="W26" t="s">
        <v>1717</v>
      </c>
      <c r="X26" t="s">
        <v>1718</v>
      </c>
      <c r="Y26" t="s">
        <v>1304</v>
      </c>
      <c r="Z26">
        <v>2488184662</v>
      </c>
      <c r="AA26" t="s">
        <v>1720</v>
      </c>
      <c r="AB26" t="s">
        <v>1719</v>
      </c>
      <c r="AC26" t="s">
        <v>92</v>
      </c>
      <c r="AD26" t="s">
        <v>2</v>
      </c>
      <c r="AE26">
        <v>48336</v>
      </c>
      <c r="AF26" t="s">
        <v>1306</v>
      </c>
      <c r="AR26" t="s">
        <v>348</v>
      </c>
      <c r="AT26" t="s">
        <v>1557</v>
      </c>
      <c r="AX26" t="s">
        <v>1556</v>
      </c>
      <c r="BB26" t="s">
        <v>348</v>
      </c>
      <c r="BD26" t="s">
        <v>348</v>
      </c>
    </row>
    <row r="27" spans="1:61" x14ac:dyDescent="0.25">
      <c r="A27" t="s">
        <v>1808</v>
      </c>
      <c r="B27" s="80">
        <v>45198.791666666664</v>
      </c>
      <c r="C27" s="80">
        <v>45200.416666666664</v>
      </c>
      <c r="D27">
        <v>29987057</v>
      </c>
      <c r="E27" t="s">
        <v>1855</v>
      </c>
      <c r="F27" t="s">
        <v>1856</v>
      </c>
      <c r="G27" t="s">
        <v>1857</v>
      </c>
      <c r="H27" t="s">
        <v>92</v>
      </c>
      <c r="I27" t="s">
        <v>2</v>
      </c>
      <c r="J27">
        <v>48331</v>
      </c>
      <c r="K27">
        <v>2488621486</v>
      </c>
      <c r="L27" t="s">
        <v>1858</v>
      </c>
      <c r="M27" s="80">
        <v>45187.423356481479</v>
      </c>
      <c r="N27" s="81">
        <v>45187</v>
      </c>
      <c r="O27">
        <v>45</v>
      </c>
      <c r="P27">
        <v>0</v>
      </c>
      <c r="Q27">
        <v>0</v>
      </c>
      <c r="R27">
        <v>45</v>
      </c>
      <c r="S27">
        <v>45</v>
      </c>
      <c r="T27">
        <v>1</v>
      </c>
      <c r="U27">
        <v>0</v>
      </c>
      <c r="V27">
        <v>0</v>
      </c>
      <c r="W27" t="s">
        <v>1859</v>
      </c>
      <c r="X27" t="s">
        <v>1856</v>
      </c>
      <c r="Y27" t="s">
        <v>1304</v>
      </c>
      <c r="Z27">
        <v>2488621486</v>
      </c>
      <c r="AA27" t="s">
        <v>1860</v>
      </c>
      <c r="AR27" t="s">
        <v>348</v>
      </c>
      <c r="AT27" t="s">
        <v>1557</v>
      </c>
      <c r="AX27" t="s">
        <v>1556</v>
      </c>
    </row>
    <row r="28" spans="1:61" x14ac:dyDescent="0.25">
      <c r="A28" t="s">
        <v>1808</v>
      </c>
      <c r="B28" s="80">
        <v>45198.791666666664</v>
      </c>
      <c r="C28" s="80">
        <v>45200.416666666664</v>
      </c>
      <c r="D28">
        <v>29989658</v>
      </c>
      <c r="E28" t="s">
        <v>1861</v>
      </c>
      <c r="F28" t="s">
        <v>1862</v>
      </c>
      <c r="G28" t="s">
        <v>1863</v>
      </c>
      <c r="H28" t="s">
        <v>92</v>
      </c>
      <c r="I28" t="s">
        <v>2</v>
      </c>
      <c r="J28">
        <v>48335</v>
      </c>
      <c r="K28">
        <v>2489248952</v>
      </c>
      <c r="L28" t="s">
        <v>1864</v>
      </c>
      <c r="M28" s="80">
        <v>45187.766157407408</v>
      </c>
      <c r="N28" s="81">
        <v>45187</v>
      </c>
      <c r="O28">
        <v>45</v>
      </c>
      <c r="P28">
        <v>0</v>
      </c>
      <c r="Q28">
        <v>0</v>
      </c>
      <c r="R28">
        <v>0</v>
      </c>
      <c r="S28">
        <v>45</v>
      </c>
      <c r="T28">
        <v>1</v>
      </c>
      <c r="U28">
        <v>0</v>
      </c>
      <c r="V28">
        <v>0</v>
      </c>
      <c r="W28" t="s">
        <v>1861</v>
      </c>
      <c r="X28" t="s">
        <v>1862</v>
      </c>
      <c r="Y28" t="s">
        <v>1304</v>
      </c>
      <c r="Z28">
        <v>2489248952</v>
      </c>
      <c r="AA28" t="s">
        <v>1864</v>
      </c>
      <c r="AB28" t="s">
        <v>1863</v>
      </c>
      <c r="AC28" t="s">
        <v>92</v>
      </c>
      <c r="AD28" t="s">
        <v>2</v>
      </c>
      <c r="AE28">
        <v>48335</v>
      </c>
      <c r="AF28" t="s">
        <v>1306</v>
      </c>
      <c r="AR28" t="s">
        <v>348</v>
      </c>
      <c r="AT28" t="s">
        <v>1557</v>
      </c>
      <c r="AX28" t="s">
        <v>1556</v>
      </c>
      <c r="BB28" t="s">
        <v>348</v>
      </c>
      <c r="BD28" t="s">
        <v>348</v>
      </c>
      <c r="BF28" t="s">
        <v>1865</v>
      </c>
    </row>
    <row r="29" spans="1:61" x14ac:dyDescent="0.25">
      <c r="A29" t="s">
        <v>1808</v>
      </c>
      <c r="B29" s="80">
        <v>45198.791666666664</v>
      </c>
      <c r="C29" s="80">
        <v>45200.416666666664</v>
      </c>
      <c r="D29">
        <v>29991352</v>
      </c>
      <c r="E29" t="s">
        <v>1866</v>
      </c>
      <c r="F29" t="s">
        <v>1867</v>
      </c>
      <c r="G29" t="s">
        <v>1868</v>
      </c>
      <c r="H29" t="s">
        <v>92</v>
      </c>
      <c r="I29" t="s">
        <v>2</v>
      </c>
      <c r="J29">
        <v>48336</v>
      </c>
      <c r="K29">
        <v>2488406573</v>
      </c>
      <c r="L29" t="s">
        <v>1869</v>
      </c>
      <c r="M29" s="80">
        <v>45188.326608796298</v>
      </c>
      <c r="N29" s="81">
        <v>45188</v>
      </c>
      <c r="O29">
        <v>45</v>
      </c>
      <c r="P29">
        <v>0</v>
      </c>
      <c r="Q29">
        <v>0</v>
      </c>
      <c r="R29">
        <v>45</v>
      </c>
      <c r="S29">
        <v>45</v>
      </c>
      <c r="T29">
        <v>1</v>
      </c>
      <c r="U29">
        <v>0</v>
      </c>
      <c r="V29">
        <v>0</v>
      </c>
      <c r="W29" t="s">
        <v>1870</v>
      </c>
      <c r="X29" t="s">
        <v>1867</v>
      </c>
      <c r="Y29" t="s">
        <v>1304</v>
      </c>
      <c r="Z29">
        <v>2488406573</v>
      </c>
      <c r="AA29" t="s">
        <v>1869</v>
      </c>
      <c r="AR29" t="s">
        <v>348</v>
      </c>
      <c r="AT29" t="s">
        <v>1557</v>
      </c>
      <c r="AX29" t="s">
        <v>1556</v>
      </c>
      <c r="BB29" t="s">
        <v>348</v>
      </c>
      <c r="BD29" t="s">
        <v>348</v>
      </c>
    </row>
    <row r="30" spans="1:61" x14ac:dyDescent="0.25">
      <c r="A30" t="s">
        <v>1808</v>
      </c>
      <c r="B30" s="80">
        <v>45198.791666666664</v>
      </c>
      <c r="C30" s="80">
        <v>45200.416666666664</v>
      </c>
      <c r="D30">
        <v>29991813</v>
      </c>
      <c r="E30" t="s">
        <v>1777</v>
      </c>
      <c r="F30" t="s">
        <v>1778</v>
      </c>
      <c r="G30" t="s">
        <v>1779</v>
      </c>
      <c r="H30" t="s">
        <v>1606</v>
      </c>
      <c r="I30" t="s">
        <v>2</v>
      </c>
      <c r="J30">
        <v>48382</v>
      </c>
      <c r="K30">
        <v>4192052667</v>
      </c>
      <c r="L30" t="s">
        <v>1780</v>
      </c>
      <c r="M30" s="80">
        <v>45188.415960648148</v>
      </c>
      <c r="N30" s="81">
        <v>45188</v>
      </c>
      <c r="O30">
        <v>45</v>
      </c>
      <c r="P30">
        <v>0</v>
      </c>
      <c r="Q30">
        <v>0</v>
      </c>
      <c r="R30">
        <v>45</v>
      </c>
      <c r="S30">
        <v>45</v>
      </c>
      <c r="T30">
        <v>1</v>
      </c>
      <c r="U30">
        <v>0</v>
      </c>
      <c r="V30">
        <v>0</v>
      </c>
      <c r="W30" t="s">
        <v>1781</v>
      </c>
      <c r="X30" t="s">
        <v>1778</v>
      </c>
      <c r="Y30" t="s">
        <v>1304</v>
      </c>
      <c r="Z30">
        <v>4192052667</v>
      </c>
      <c r="AA30" t="s">
        <v>1780</v>
      </c>
      <c r="AR30" t="s">
        <v>348</v>
      </c>
      <c r="AT30" t="s">
        <v>1557</v>
      </c>
      <c r="AX30" t="s">
        <v>1556</v>
      </c>
    </row>
    <row r="31" spans="1:61" x14ac:dyDescent="0.25">
      <c r="A31" t="s">
        <v>1808</v>
      </c>
      <c r="B31" s="80">
        <v>45198.791666666664</v>
      </c>
      <c r="C31" s="80">
        <v>45200.416666666664</v>
      </c>
      <c r="D31">
        <v>29991996</v>
      </c>
      <c r="E31" t="s">
        <v>1751</v>
      </c>
      <c r="F31" t="s">
        <v>1752</v>
      </c>
      <c r="G31" t="s">
        <v>1753</v>
      </c>
      <c r="H31" t="s">
        <v>92</v>
      </c>
      <c r="I31" t="s">
        <v>2</v>
      </c>
      <c r="J31">
        <v>48336</v>
      </c>
      <c r="K31">
        <v>2485357476</v>
      </c>
      <c r="L31" t="s">
        <v>1754</v>
      </c>
      <c r="M31" s="80">
        <v>45188.443472222221</v>
      </c>
      <c r="N31" s="81">
        <v>45188</v>
      </c>
      <c r="O31">
        <v>45</v>
      </c>
      <c r="P31">
        <v>0</v>
      </c>
      <c r="Q31">
        <v>0</v>
      </c>
      <c r="R31">
        <v>45</v>
      </c>
      <c r="S31">
        <v>45</v>
      </c>
      <c r="T31">
        <v>1</v>
      </c>
      <c r="U31">
        <v>0</v>
      </c>
      <c r="V31">
        <v>0</v>
      </c>
      <c r="W31" t="s">
        <v>1755</v>
      </c>
      <c r="X31" t="s">
        <v>1756</v>
      </c>
      <c r="Y31" t="s">
        <v>1304</v>
      </c>
      <c r="AR31" t="s">
        <v>348</v>
      </c>
      <c r="AT31" t="s">
        <v>1557</v>
      </c>
      <c r="AX31" t="s">
        <v>1556</v>
      </c>
      <c r="BB31" t="s">
        <v>348</v>
      </c>
      <c r="BD31" t="s">
        <v>348</v>
      </c>
    </row>
    <row r="32" spans="1:61" x14ac:dyDescent="0.25">
      <c r="A32" t="s">
        <v>1808</v>
      </c>
      <c r="B32" s="80">
        <v>45198.791666666664</v>
      </c>
      <c r="C32" s="80">
        <v>45200.416666666664</v>
      </c>
      <c r="D32">
        <v>29991996</v>
      </c>
      <c r="E32" t="s">
        <v>1751</v>
      </c>
      <c r="F32" t="s">
        <v>1752</v>
      </c>
      <c r="G32" t="s">
        <v>1753</v>
      </c>
      <c r="H32" t="s">
        <v>92</v>
      </c>
      <c r="I32" t="s">
        <v>2</v>
      </c>
      <c r="J32">
        <v>48336</v>
      </c>
      <c r="K32">
        <v>2485357476</v>
      </c>
      <c r="L32" t="s">
        <v>1754</v>
      </c>
      <c r="M32" s="80">
        <v>45188.443472222221</v>
      </c>
      <c r="N32" s="81">
        <v>45188</v>
      </c>
      <c r="O32">
        <v>45</v>
      </c>
      <c r="P32">
        <v>0</v>
      </c>
      <c r="Q32">
        <v>0</v>
      </c>
      <c r="R32">
        <v>45</v>
      </c>
      <c r="S32">
        <v>0</v>
      </c>
      <c r="T32">
        <v>1</v>
      </c>
      <c r="U32">
        <v>0</v>
      </c>
      <c r="V32">
        <v>0</v>
      </c>
      <c r="W32" t="s">
        <v>1730</v>
      </c>
      <c r="X32" t="s">
        <v>1752</v>
      </c>
      <c r="Y32" t="s">
        <v>1308</v>
      </c>
    </row>
    <row r="33" spans="1:60" x14ac:dyDescent="0.25">
      <c r="A33" t="s">
        <v>1808</v>
      </c>
      <c r="B33" s="80">
        <v>45198.791666666664</v>
      </c>
      <c r="C33" s="80">
        <v>45200.416666666664</v>
      </c>
      <c r="D33">
        <v>29995070</v>
      </c>
      <c r="E33" t="s">
        <v>1871</v>
      </c>
      <c r="F33" t="s">
        <v>1646</v>
      </c>
      <c r="G33" t="s">
        <v>1872</v>
      </c>
      <c r="H33" t="s">
        <v>1873</v>
      </c>
      <c r="I33" t="s">
        <v>2</v>
      </c>
      <c r="J33">
        <v>48439</v>
      </c>
      <c r="K33">
        <v>18105690422</v>
      </c>
      <c r="L33" t="s">
        <v>1874</v>
      </c>
      <c r="M33" s="80">
        <v>45188.824930555558</v>
      </c>
      <c r="N33" s="81">
        <v>45188</v>
      </c>
      <c r="P33">
        <v>0</v>
      </c>
      <c r="Q33">
        <v>0</v>
      </c>
      <c r="S33">
        <v>0</v>
      </c>
      <c r="T33">
        <v>1</v>
      </c>
      <c r="U33">
        <v>0</v>
      </c>
      <c r="V33">
        <v>0</v>
      </c>
      <c r="W33" t="s">
        <v>1871</v>
      </c>
      <c r="X33" t="s">
        <v>1646</v>
      </c>
      <c r="Y33" t="s">
        <v>1308</v>
      </c>
      <c r="Z33">
        <v>8105690422</v>
      </c>
      <c r="AA33" t="s">
        <v>1874</v>
      </c>
    </row>
    <row r="34" spans="1:60" x14ac:dyDescent="0.25">
      <c r="A34" t="s">
        <v>1808</v>
      </c>
      <c r="B34" s="80">
        <v>45198.791666666664</v>
      </c>
      <c r="C34" s="80">
        <v>45200.416666666664</v>
      </c>
      <c r="D34">
        <v>29999584</v>
      </c>
      <c r="E34" t="s">
        <v>1700</v>
      </c>
      <c r="F34" t="s">
        <v>1701</v>
      </c>
      <c r="G34" t="s">
        <v>1702</v>
      </c>
      <c r="H34" t="s">
        <v>92</v>
      </c>
      <c r="I34" t="s">
        <v>2</v>
      </c>
      <c r="J34">
        <v>48331</v>
      </c>
      <c r="K34" t="s">
        <v>1703</v>
      </c>
      <c r="L34" t="s">
        <v>1704</v>
      </c>
      <c r="M34" s="80">
        <v>45189.805266203701</v>
      </c>
      <c r="N34" s="81">
        <v>45189</v>
      </c>
      <c r="O34">
        <v>90</v>
      </c>
      <c r="P34">
        <v>0</v>
      </c>
      <c r="Q34">
        <v>0</v>
      </c>
      <c r="R34">
        <v>0</v>
      </c>
      <c r="S34">
        <v>45</v>
      </c>
      <c r="T34">
        <v>1</v>
      </c>
      <c r="U34">
        <v>0</v>
      </c>
      <c r="V34">
        <v>0</v>
      </c>
      <c r="W34" t="s">
        <v>1699</v>
      </c>
      <c r="X34" t="s">
        <v>1701</v>
      </c>
      <c r="Y34" t="s">
        <v>1304</v>
      </c>
      <c r="Z34">
        <v>2488353606</v>
      </c>
      <c r="AA34" t="s">
        <v>1704</v>
      </c>
      <c r="AB34" t="s">
        <v>1702</v>
      </c>
      <c r="AC34" t="s">
        <v>92</v>
      </c>
      <c r="AD34" t="s">
        <v>2</v>
      </c>
      <c r="AE34">
        <v>48331</v>
      </c>
      <c r="AF34" t="s">
        <v>1306</v>
      </c>
      <c r="AR34" t="s">
        <v>348</v>
      </c>
      <c r="AT34" t="s">
        <v>1557</v>
      </c>
      <c r="AX34" t="s">
        <v>1556</v>
      </c>
      <c r="BB34" t="s">
        <v>348</v>
      </c>
      <c r="BD34" t="s">
        <v>348</v>
      </c>
    </row>
    <row r="35" spans="1:60" x14ac:dyDescent="0.25">
      <c r="A35" t="s">
        <v>1808</v>
      </c>
      <c r="B35" s="80">
        <v>45198.791666666664</v>
      </c>
      <c r="C35" s="80">
        <v>45200.416666666664</v>
      </c>
      <c r="D35">
        <v>29999584</v>
      </c>
      <c r="E35" t="s">
        <v>1700</v>
      </c>
      <c r="F35" t="s">
        <v>1701</v>
      </c>
      <c r="G35" t="s">
        <v>1702</v>
      </c>
      <c r="H35" t="s">
        <v>92</v>
      </c>
      <c r="I35" t="s">
        <v>2</v>
      </c>
      <c r="J35">
        <v>48331</v>
      </c>
      <c r="K35" t="s">
        <v>1703</v>
      </c>
      <c r="L35" t="s">
        <v>1704</v>
      </c>
      <c r="M35" s="80">
        <v>45189.805266203701</v>
      </c>
      <c r="N35" s="81">
        <v>45189</v>
      </c>
      <c r="O35">
        <v>90</v>
      </c>
      <c r="P35">
        <v>0</v>
      </c>
      <c r="Q35">
        <v>0</v>
      </c>
      <c r="R35">
        <v>0</v>
      </c>
      <c r="S35">
        <v>0</v>
      </c>
      <c r="T35">
        <v>1</v>
      </c>
      <c r="U35">
        <v>0</v>
      </c>
      <c r="V35">
        <v>0</v>
      </c>
      <c r="W35" t="s">
        <v>732</v>
      </c>
      <c r="X35" t="s">
        <v>1701</v>
      </c>
      <c r="Y35" t="s">
        <v>1308</v>
      </c>
      <c r="Z35">
        <v>2488353606</v>
      </c>
      <c r="AA35" t="s">
        <v>1704</v>
      </c>
    </row>
    <row r="36" spans="1:60" x14ac:dyDescent="0.25">
      <c r="A36" t="s">
        <v>1808</v>
      </c>
      <c r="B36" s="80">
        <v>45198.791666666664</v>
      </c>
      <c r="C36" s="80">
        <v>45200.416666666664</v>
      </c>
      <c r="D36">
        <v>29999584</v>
      </c>
      <c r="E36" t="s">
        <v>1700</v>
      </c>
      <c r="F36" t="s">
        <v>1701</v>
      </c>
      <c r="G36" t="s">
        <v>1702</v>
      </c>
      <c r="H36" t="s">
        <v>92</v>
      </c>
      <c r="I36" t="s">
        <v>2</v>
      </c>
      <c r="J36">
        <v>48331</v>
      </c>
      <c r="K36" t="s">
        <v>1703</v>
      </c>
      <c r="L36" t="s">
        <v>1704</v>
      </c>
      <c r="M36" s="80">
        <v>45189.805266203701</v>
      </c>
      <c r="N36" s="81">
        <v>45189</v>
      </c>
      <c r="O36">
        <v>90</v>
      </c>
      <c r="P36">
        <v>0</v>
      </c>
      <c r="Q36">
        <v>0</v>
      </c>
      <c r="R36">
        <v>0</v>
      </c>
      <c r="S36">
        <v>45</v>
      </c>
      <c r="T36">
        <v>1</v>
      </c>
      <c r="U36">
        <v>0</v>
      </c>
      <c r="V36">
        <v>0</v>
      </c>
      <c r="W36" t="s">
        <v>1705</v>
      </c>
      <c r="X36" t="s">
        <v>1701</v>
      </c>
      <c r="Y36" t="s">
        <v>1304</v>
      </c>
      <c r="Z36">
        <v>2488353606</v>
      </c>
      <c r="AA36" t="s">
        <v>1704</v>
      </c>
      <c r="AR36" t="s">
        <v>348</v>
      </c>
      <c r="AT36" t="s">
        <v>1557</v>
      </c>
      <c r="AX36" t="s">
        <v>1556</v>
      </c>
      <c r="BB36" t="s">
        <v>348</v>
      </c>
      <c r="BD36" t="s">
        <v>348</v>
      </c>
    </row>
    <row r="37" spans="1:60" x14ac:dyDescent="0.25">
      <c r="A37" t="s">
        <v>1808</v>
      </c>
      <c r="B37" s="80">
        <v>45198.791666666664</v>
      </c>
      <c r="C37" s="80">
        <v>45200.416666666664</v>
      </c>
      <c r="D37">
        <v>30002259</v>
      </c>
      <c r="E37" t="s">
        <v>1680</v>
      </c>
      <c r="F37" t="s">
        <v>1646</v>
      </c>
      <c r="G37" t="s">
        <v>1681</v>
      </c>
      <c r="H37" t="s">
        <v>92</v>
      </c>
      <c r="I37" t="s">
        <v>2</v>
      </c>
      <c r="J37">
        <v>48331</v>
      </c>
      <c r="K37" t="s">
        <v>1762</v>
      </c>
      <c r="L37" t="s">
        <v>1682</v>
      </c>
      <c r="M37" s="80">
        <v>45190.503993055558</v>
      </c>
      <c r="N37" s="81">
        <v>45190</v>
      </c>
      <c r="O37">
        <v>45</v>
      </c>
      <c r="P37">
        <v>0</v>
      </c>
      <c r="Q37">
        <v>0</v>
      </c>
      <c r="R37">
        <v>0</v>
      </c>
      <c r="S37">
        <v>45</v>
      </c>
      <c r="T37">
        <v>1</v>
      </c>
      <c r="U37">
        <v>0</v>
      </c>
      <c r="V37">
        <v>0</v>
      </c>
      <c r="W37" t="s">
        <v>1683</v>
      </c>
      <c r="X37" t="s">
        <v>1646</v>
      </c>
      <c r="Y37" t="s">
        <v>1304</v>
      </c>
      <c r="Z37" t="s">
        <v>1875</v>
      </c>
      <c r="AA37" t="s">
        <v>1682</v>
      </c>
      <c r="AR37" t="s">
        <v>348</v>
      </c>
      <c r="AT37" t="s">
        <v>1555</v>
      </c>
      <c r="AU37">
        <v>2</v>
      </c>
      <c r="AX37" t="s">
        <v>1554</v>
      </c>
      <c r="AY37">
        <v>2</v>
      </c>
      <c r="BB37" t="s">
        <v>348</v>
      </c>
      <c r="BD37" t="s">
        <v>348</v>
      </c>
    </row>
    <row r="38" spans="1:60" x14ac:dyDescent="0.25">
      <c r="A38" t="s">
        <v>1808</v>
      </c>
      <c r="B38" s="80">
        <v>45198.791666666664</v>
      </c>
      <c r="C38" s="80">
        <v>45200.416666666664</v>
      </c>
      <c r="D38">
        <v>30004513</v>
      </c>
      <c r="E38" t="s">
        <v>1607</v>
      </c>
      <c r="F38" t="s">
        <v>1608</v>
      </c>
      <c r="G38" t="s">
        <v>1609</v>
      </c>
      <c r="H38" t="s">
        <v>92</v>
      </c>
      <c r="I38" t="s">
        <v>2</v>
      </c>
      <c r="J38">
        <v>48336</v>
      </c>
      <c r="K38" t="s">
        <v>1610</v>
      </c>
      <c r="L38" t="s">
        <v>1611</v>
      </c>
      <c r="M38" s="80">
        <v>45190.800185185188</v>
      </c>
      <c r="N38" s="81">
        <v>45190</v>
      </c>
      <c r="O38">
        <v>45</v>
      </c>
      <c r="P38">
        <v>0</v>
      </c>
      <c r="Q38">
        <v>0</v>
      </c>
      <c r="R38">
        <v>0</v>
      </c>
      <c r="S38">
        <v>45</v>
      </c>
      <c r="T38">
        <v>1</v>
      </c>
      <c r="U38">
        <v>0</v>
      </c>
      <c r="V38">
        <v>0</v>
      </c>
      <c r="W38" t="s">
        <v>1612</v>
      </c>
      <c r="X38" t="s">
        <v>1608</v>
      </c>
      <c r="Y38" t="s">
        <v>1304</v>
      </c>
      <c r="Z38">
        <v>2487633735</v>
      </c>
      <c r="AA38" t="s">
        <v>1611</v>
      </c>
      <c r="AR38" t="s">
        <v>348</v>
      </c>
      <c r="AT38" t="s">
        <v>1555</v>
      </c>
      <c r="AU38">
        <v>3</v>
      </c>
      <c r="AV38" t="s">
        <v>1876</v>
      </c>
      <c r="AX38" t="s">
        <v>1559</v>
      </c>
      <c r="BA38" t="s">
        <v>1876</v>
      </c>
      <c r="BB38" t="s">
        <v>348</v>
      </c>
      <c r="BD38" t="s">
        <v>348</v>
      </c>
    </row>
    <row r="39" spans="1:60" x14ac:dyDescent="0.25">
      <c r="A39" t="s">
        <v>1808</v>
      </c>
      <c r="B39" s="80">
        <v>45198.791666666664</v>
      </c>
      <c r="C39" s="80">
        <v>45200.416666666664</v>
      </c>
      <c r="D39">
        <v>30014818</v>
      </c>
      <c r="E39" t="s">
        <v>1877</v>
      </c>
      <c r="F39" t="s">
        <v>1878</v>
      </c>
      <c r="G39" t="s">
        <v>845</v>
      </c>
      <c r="H39" t="s">
        <v>1879</v>
      </c>
      <c r="I39" t="s">
        <v>2</v>
      </c>
      <c r="J39">
        <v>48184</v>
      </c>
      <c r="K39" t="s">
        <v>1880</v>
      </c>
      <c r="L39" t="s">
        <v>1881</v>
      </c>
      <c r="M39" s="80">
        <v>45192.733090277776</v>
      </c>
      <c r="N39" s="81">
        <v>45192</v>
      </c>
      <c r="P39">
        <v>0</v>
      </c>
      <c r="Q39">
        <v>0</v>
      </c>
      <c r="S39">
        <v>0</v>
      </c>
      <c r="T39">
        <v>1</v>
      </c>
      <c r="U39">
        <v>0</v>
      </c>
      <c r="V39">
        <v>0</v>
      </c>
      <c r="W39" t="s">
        <v>1877</v>
      </c>
      <c r="X39" t="s">
        <v>1878</v>
      </c>
      <c r="Y39" t="s">
        <v>1308</v>
      </c>
      <c r="Z39" t="s">
        <v>1880</v>
      </c>
      <c r="AA39" t="s">
        <v>1881</v>
      </c>
      <c r="AB39" t="s">
        <v>845</v>
      </c>
      <c r="AC39" t="s">
        <v>1879</v>
      </c>
      <c r="AD39" t="s">
        <v>2</v>
      </c>
      <c r="AE39">
        <v>48184</v>
      </c>
      <c r="AF39" t="s">
        <v>1306</v>
      </c>
    </row>
    <row r="40" spans="1:60" x14ac:dyDescent="0.25">
      <c r="A40" t="s">
        <v>1808</v>
      </c>
      <c r="B40" s="80">
        <v>45198.791666666664</v>
      </c>
      <c r="C40" s="80">
        <v>45200.416666666664</v>
      </c>
      <c r="D40">
        <v>30016239</v>
      </c>
      <c r="E40" t="s">
        <v>1882</v>
      </c>
      <c r="F40" t="s">
        <v>1883</v>
      </c>
      <c r="G40" t="s">
        <v>1884</v>
      </c>
      <c r="H40" t="s">
        <v>92</v>
      </c>
      <c r="I40" t="s">
        <v>2</v>
      </c>
      <c r="J40">
        <v>48335</v>
      </c>
      <c r="K40" t="s">
        <v>1885</v>
      </c>
      <c r="L40" t="s">
        <v>1886</v>
      </c>
      <c r="M40" s="80">
        <v>45193.44568287037</v>
      </c>
      <c r="N40" s="81">
        <v>45193</v>
      </c>
      <c r="O40">
        <v>45</v>
      </c>
      <c r="P40">
        <v>0</v>
      </c>
      <c r="Q40">
        <v>0</v>
      </c>
      <c r="R40">
        <v>45</v>
      </c>
      <c r="S40">
        <v>45</v>
      </c>
      <c r="T40">
        <v>1</v>
      </c>
      <c r="U40">
        <v>0</v>
      </c>
      <c r="V40">
        <v>0</v>
      </c>
      <c r="W40" t="s">
        <v>1887</v>
      </c>
      <c r="X40" t="s">
        <v>1883</v>
      </c>
      <c r="Y40" t="s">
        <v>1304</v>
      </c>
      <c r="Z40">
        <v>8126032336</v>
      </c>
      <c r="AA40" t="s">
        <v>1886</v>
      </c>
      <c r="AR40" t="s">
        <v>348</v>
      </c>
      <c r="AT40" t="s">
        <v>1558</v>
      </c>
      <c r="AW40" t="s">
        <v>1888</v>
      </c>
      <c r="AX40" t="s">
        <v>1559</v>
      </c>
      <c r="BA40" t="s">
        <v>1889</v>
      </c>
      <c r="BB40" t="s">
        <v>348</v>
      </c>
      <c r="BD40" t="s">
        <v>348</v>
      </c>
      <c r="BH40" t="s">
        <v>1634</v>
      </c>
    </row>
    <row r="41" spans="1:60" x14ac:dyDescent="0.25">
      <c r="A41" t="s">
        <v>1808</v>
      </c>
      <c r="B41" s="80">
        <v>45198.791666666664</v>
      </c>
      <c r="C41" s="80">
        <v>45200.416666666664</v>
      </c>
      <c r="D41">
        <v>30018063</v>
      </c>
      <c r="E41" t="s">
        <v>770</v>
      </c>
      <c r="F41" t="s">
        <v>1782</v>
      </c>
      <c r="G41" t="s">
        <v>1890</v>
      </c>
      <c r="H41" t="s">
        <v>334</v>
      </c>
      <c r="I41" t="s">
        <v>2</v>
      </c>
      <c r="J41">
        <v>48336</v>
      </c>
      <c r="K41" t="s">
        <v>1891</v>
      </c>
      <c r="L41" t="s">
        <v>1892</v>
      </c>
      <c r="M41" s="80">
        <v>45193.725543981483</v>
      </c>
      <c r="N41" s="81">
        <v>45193</v>
      </c>
      <c r="O41">
        <v>45</v>
      </c>
      <c r="P41">
        <v>0</v>
      </c>
      <c r="Q41">
        <v>0</v>
      </c>
      <c r="R41">
        <v>45</v>
      </c>
      <c r="S41">
        <v>45</v>
      </c>
      <c r="T41">
        <v>1</v>
      </c>
      <c r="U41">
        <v>0</v>
      </c>
      <c r="V41">
        <v>0</v>
      </c>
      <c r="W41" t="s">
        <v>1783</v>
      </c>
      <c r="X41" t="s">
        <v>1782</v>
      </c>
      <c r="Y41" t="s">
        <v>1304</v>
      </c>
      <c r="Z41" t="s">
        <v>1893</v>
      </c>
      <c r="AA41" t="s">
        <v>1892</v>
      </c>
      <c r="AR41" t="s">
        <v>348</v>
      </c>
      <c r="AT41" t="s">
        <v>1557</v>
      </c>
      <c r="AX41" t="s">
        <v>1556</v>
      </c>
      <c r="BB41" t="s">
        <v>348</v>
      </c>
      <c r="BD41" t="s">
        <v>348</v>
      </c>
    </row>
    <row r="42" spans="1:60" x14ac:dyDescent="0.25">
      <c r="A42" t="s">
        <v>1808</v>
      </c>
      <c r="B42" s="80">
        <v>45198.791666666664</v>
      </c>
      <c r="C42" s="80">
        <v>45200.416666666664</v>
      </c>
      <c r="D42">
        <v>30019729</v>
      </c>
      <c r="E42" t="s">
        <v>1894</v>
      </c>
      <c r="F42" t="s">
        <v>1895</v>
      </c>
      <c r="G42" t="s">
        <v>1896</v>
      </c>
      <c r="H42" t="s">
        <v>1897</v>
      </c>
      <c r="I42" t="s">
        <v>2</v>
      </c>
      <c r="J42">
        <v>48327</v>
      </c>
      <c r="K42">
        <v>2483421498</v>
      </c>
      <c r="L42" t="s">
        <v>1898</v>
      </c>
      <c r="M42" s="80">
        <v>45194.380520833336</v>
      </c>
      <c r="N42" s="81">
        <v>45194</v>
      </c>
      <c r="O42">
        <v>90</v>
      </c>
      <c r="P42">
        <v>0</v>
      </c>
      <c r="Q42">
        <v>0</v>
      </c>
      <c r="R42">
        <v>0</v>
      </c>
      <c r="S42">
        <v>45</v>
      </c>
      <c r="T42">
        <v>1</v>
      </c>
      <c r="U42">
        <v>0</v>
      </c>
      <c r="V42">
        <v>0</v>
      </c>
      <c r="W42" t="s">
        <v>1899</v>
      </c>
      <c r="X42" t="s">
        <v>1900</v>
      </c>
      <c r="Y42" t="s">
        <v>1304</v>
      </c>
      <c r="Z42">
        <v>2483421498</v>
      </c>
      <c r="AA42" t="s">
        <v>1898</v>
      </c>
      <c r="AB42" t="s">
        <v>1901</v>
      </c>
      <c r="AC42" t="s">
        <v>1897</v>
      </c>
      <c r="AD42" t="s">
        <v>2</v>
      </c>
      <c r="AE42">
        <v>48327</v>
      </c>
      <c r="AF42" t="s">
        <v>1306</v>
      </c>
      <c r="AR42" t="s">
        <v>348</v>
      </c>
      <c r="AT42" t="s">
        <v>1557</v>
      </c>
      <c r="AX42" t="s">
        <v>1556</v>
      </c>
      <c r="BB42" t="s">
        <v>348</v>
      </c>
      <c r="BD42" t="s">
        <v>348</v>
      </c>
    </row>
    <row r="43" spans="1:60" x14ac:dyDescent="0.25">
      <c r="A43" t="s">
        <v>1808</v>
      </c>
      <c r="B43" s="80">
        <v>45198.791666666664</v>
      </c>
      <c r="C43" s="80">
        <v>45200.416666666664</v>
      </c>
      <c r="D43">
        <v>30019729</v>
      </c>
      <c r="E43" t="s">
        <v>1894</v>
      </c>
      <c r="F43" t="s">
        <v>1895</v>
      </c>
      <c r="G43" t="s">
        <v>1896</v>
      </c>
      <c r="H43" t="s">
        <v>1897</v>
      </c>
      <c r="I43" t="s">
        <v>2</v>
      </c>
      <c r="J43">
        <v>48327</v>
      </c>
      <c r="K43">
        <v>2483421498</v>
      </c>
      <c r="L43" t="s">
        <v>1898</v>
      </c>
      <c r="M43" s="80">
        <v>45194.380520833336</v>
      </c>
      <c r="N43" s="81">
        <v>45194</v>
      </c>
      <c r="O43">
        <v>90</v>
      </c>
      <c r="P43">
        <v>0</v>
      </c>
      <c r="Q43">
        <v>0</v>
      </c>
      <c r="R43">
        <v>0</v>
      </c>
      <c r="S43">
        <v>45</v>
      </c>
      <c r="T43">
        <v>1</v>
      </c>
      <c r="U43">
        <v>0</v>
      </c>
      <c r="V43">
        <v>0</v>
      </c>
      <c r="W43" t="s">
        <v>1683</v>
      </c>
      <c r="X43" t="s">
        <v>1900</v>
      </c>
      <c r="Y43" t="s">
        <v>1304</v>
      </c>
      <c r="Z43">
        <v>2483421498</v>
      </c>
      <c r="AA43" t="s">
        <v>1898</v>
      </c>
      <c r="AR43" t="s">
        <v>348</v>
      </c>
      <c r="AT43" t="s">
        <v>1557</v>
      </c>
      <c r="AX43" t="s">
        <v>1556</v>
      </c>
      <c r="BB43" t="s">
        <v>348</v>
      </c>
      <c r="BD43" t="s">
        <v>348</v>
      </c>
    </row>
    <row r="44" spans="1:60" x14ac:dyDescent="0.25">
      <c r="A44" t="s">
        <v>1808</v>
      </c>
      <c r="B44" s="80">
        <v>45198.791666666664</v>
      </c>
      <c r="C44" s="80">
        <v>45200.416666666664</v>
      </c>
      <c r="D44">
        <v>30022631</v>
      </c>
      <c r="E44" t="s">
        <v>1775</v>
      </c>
      <c r="F44" t="s">
        <v>1776</v>
      </c>
      <c r="G44" t="s">
        <v>1902</v>
      </c>
      <c r="H44" t="s">
        <v>92</v>
      </c>
      <c r="I44" t="s">
        <v>2</v>
      </c>
      <c r="J44">
        <v>48334</v>
      </c>
      <c r="K44">
        <v>7345581458</v>
      </c>
      <c r="L44" t="s">
        <v>1386</v>
      </c>
      <c r="M44" s="80">
        <v>45194.759641203702</v>
      </c>
      <c r="N44" s="81">
        <v>45194</v>
      </c>
      <c r="O44">
        <v>90</v>
      </c>
      <c r="P44">
        <v>0</v>
      </c>
      <c r="Q44">
        <v>0</v>
      </c>
      <c r="R44">
        <v>90</v>
      </c>
      <c r="S44">
        <v>45</v>
      </c>
      <c r="T44">
        <v>1</v>
      </c>
      <c r="U44">
        <v>0</v>
      </c>
      <c r="V44">
        <v>0</v>
      </c>
      <c r="W44" t="s">
        <v>1773</v>
      </c>
      <c r="X44" t="s">
        <v>1771</v>
      </c>
      <c r="Y44" t="s">
        <v>1304</v>
      </c>
      <c r="Z44">
        <v>7345581458</v>
      </c>
      <c r="AA44" t="s">
        <v>1386</v>
      </c>
      <c r="AR44" t="s">
        <v>348</v>
      </c>
      <c r="AT44" t="s">
        <v>1557</v>
      </c>
      <c r="AX44" t="s">
        <v>1556</v>
      </c>
      <c r="BB44" t="s">
        <v>348</v>
      </c>
    </row>
    <row r="45" spans="1:60" x14ac:dyDescent="0.25">
      <c r="A45" t="s">
        <v>1808</v>
      </c>
      <c r="B45" s="80">
        <v>45198.791666666664</v>
      </c>
      <c r="C45" s="80">
        <v>45200.416666666664</v>
      </c>
      <c r="D45">
        <v>30022631</v>
      </c>
      <c r="E45" t="s">
        <v>1775</v>
      </c>
      <c r="F45" t="s">
        <v>1776</v>
      </c>
      <c r="G45" t="s">
        <v>1902</v>
      </c>
      <c r="H45" t="s">
        <v>92</v>
      </c>
      <c r="I45" t="s">
        <v>2</v>
      </c>
      <c r="J45">
        <v>48334</v>
      </c>
      <c r="K45">
        <v>7345581458</v>
      </c>
      <c r="L45" t="s">
        <v>1386</v>
      </c>
      <c r="M45" s="80">
        <v>45194.759641203702</v>
      </c>
      <c r="N45" s="81">
        <v>45194</v>
      </c>
      <c r="O45">
        <v>90</v>
      </c>
      <c r="P45">
        <v>0</v>
      </c>
      <c r="Q45">
        <v>0</v>
      </c>
      <c r="R45">
        <v>90</v>
      </c>
      <c r="S45">
        <v>45</v>
      </c>
      <c r="T45">
        <v>1</v>
      </c>
      <c r="U45">
        <v>0</v>
      </c>
      <c r="V45">
        <v>0</v>
      </c>
      <c r="W45" t="s">
        <v>1774</v>
      </c>
      <c r="X45" t="s">
        <v>1771</v>
      </c>
      <c r="Y45" t="s">
        <v>1304</v>
      </c>
      <c r="Z45" t="s">
        <v>1772</v>
      </c>
      <c r="AA45" t="s">
        <v>1386</v>
      </c>
      <c r="AR45" t="s">
        <v>348</v>
      </c>
      <c r="AT45" t="s">
        <v>1557</v>
      </c>
      <c r="AX45" t="s">
        <v>1556</v>
      </c>
      <c r="BB45" t="s">
        <v>348</v>
      </c>
    </row>
    <row r="46" spans="1:60" x14ac:dyDescent="0.25">
      <c r="A46" t="s">
        <v>1808</v>
      </c>
      <c r="B46" s="80">
        <v>45198.791666666664</v>
      </c>
      <c r="C46" s="80">
        <v>45200.416666666664</v>
      </c>
      <c r="D46">
        <v>30024485</v>
      </c>
      <c r="E46" t="s">
        <v>1730</v>
      </c>
      <c r="F46" t="s">
        <v>1731</v>
      </c>
      <c r="G46" t="s">
        <v>1732</v>
      </c>
      <c r="H46" t="s">
        <v>1602</v>
      </c>
      <c r="I46" t="s">
        <v>2</v>
      </c>
      <c r="J46">
        <v>48152</v>
      </c>
      <c r="K46">
        <v>2488805079</v>
      </c>
      <c r="L46" t="s">
        <v>1733</v>
      </c>
      <c r="M46" s="80">
        <v>45195.401932870373</v>
      </c>
      <c r="N46" s="81">
        <v>45195</v>
      </c>
      <c r="P46">
        <v>0</v>
      </c>
      <c r="Q46">
        <v>0</v>
      </c>
      <c r="S46">
        <v>0</v>
      </c>
      <c r="T46">
        <v>1</v>
      </c>
      <c r="U46">
        <v>0</v>
      </c>
      <c r="V46">
        <v>0</v>
      </c>
      <c r="W46" t="s">
        <v>1730</v>
      </c>
      <c r="X46" t="s">
        <v>1731</v>
      </c>
      <c r="Y46" t="s">
        <v>1308</v>
      </c>
      <c r="Z46">
        <v>2488805079</v>
      </c>
      <c r="AA46" t="s">
        <v>1733</v>
      </c>
      <c r="AB46" t="s">
        <v>1732</v>
      </c>
      <c r="AC46" t="s">
        <v>1602</v>
      </c>
      <c r="AD46" t="s">
        <v>2</v>
      </c>
      <c r="AE46">
        <v>48152</v>
      </c>
      <c r="AF46" t="s">
        <v>1306</v>
      </c>
      <c r="AG46" t="s">
        <v>1734</v>
      </c>
    </row>
    <row r="47" spans="1:60" x14ac:dyDescent="0.25">
      <c r="A47" t="s">
        <v>1808</v>
      </c>
      <c r="B47" s="80">
        <v>45198.791666666664</v>
      </c>
      <c r="C47" s="80">
        <v>45200.416666666664</v>
      </c>
      <c r="D47">
        <v>30024507</v>
      </c>
      <c r="E47" t="s">
        <v>1903</v>
      </c>
      <c r="F47" t="s">
        <v>1904</v>
      </c>
      <c r="G47" t="s">
        <v>1905</v>
      </c>
      <c r="H47" t="s">
        <v>92</v>
      </c>
      <c r="I47" t="s">
        <v>2</v>
      </c>
      <c r="J47">
        <v>48336</v>
      </c>
      <c r="K47">
        <v>7347483692</v>
      </c>
      <c r="L47" t="s">
        <v>1906</v>
      </c>
      <c r="M47" s="80">
        <v>45195.404710648145</v>
      </c>
      <c r="N47" s="81">
        <v>45195</v>
      </c>
      <c r="O47">
        <v>45</v>
      </c>
      <c r="P47">
        <v>0</v>
      </c>
      <c r="Q47">
        <v>0</v>
      </c>
      <c r="R47">
        <v>45</v>
      </c>
      <c r="S47">
        <v>45</v>
      </c>
      <c r="T47">
        <v>1</v>
      </c>
      <c r="U47">
        <v>0</v>
      </c>
      <c r="V47">
        <v>0</v>
      </c>
      <c r="W47" t="s">
        <v>1907</v>
      </c>
      <c r="X47" t="s">
        <v>1904</v>
      </c>
      <c r="Y47" t="s">
        <v>1304</v>
      </c>
      <c r="AR47" t="s">
        <v>348</v>
      </c>
      <c r="AT47" t="s">
        <v>1555</v>
      </c>
      <c r="AU47">
        <v>2</v>
      </c>
      <c r="AX47" t="s">
        <v>1554</v>
      </c>
      <c r="AY47">
        <v>2</v>
      </c>
      <c r="BB47" t="s">
        <v>348</v>
      </c>
      <c r="BD47" t="s">
        <v>348</v>
      </c>
    </row>
    <row r="48" spans="1:60" x14ac:dyDescent="0.25">
      <c r="A48" t="s">
        <v>1808</v>
      </c>
      <c r="B48" s="80">
        <v>45198.791666666664</v>
      </c>
      <c r="C48" s="80">
        <v>45200.416666666664</v>
      </c>
      <c r="D48">
        <v>30024620</v>
      </c>
      <c r="E48" t="s">
        <v>1768</v>
      </c>
      <c r="F48" t="s">
        <v>1769</v>
      </c>
      <c r="G48" t="s">
        <v>1770</v>
      </c>
      <c r="H48" t="s">
        <v>792</v>
      </c>
      <c r="I48" t="s">
        <v>2</v>
      </c>
      <c r="J48">
        <v>48322</v>
      </c>
      <c r="K48">
        <v>2484170694</v>
      </c>
      <c r="L48" t="s">
        <v>1908</v>
      </c>
      <c r="M48" s="80">
        <v>45195.416886574072</v>
      </c>
      <c r="N48" s="81">
        <v>45195</v>
      </c>
      <c r="P48">
        <v>0</v>
      </c>
      <c r="Q48">
        <v>0</v>
      </c>
      <c r="S48">
        <v>0</v>
      </c>
      <c r="T48">
        <v>1</v>
      </c>
      <c r="U48">
        <v>0</v>
      </c>
      <c r="V48">
        <v>0</v>
      </c>
      <c r="W48" t="s">
        <v>1768</v>
      </c>
      <c r="X48" t="s">
        <v>1769</v>
      </c>
      <c r="Y48" t="s">
        <v>1308</v>
      </c>
      <c r="Z48">
        <v>2484170694</v>
      </c>
      <c r="AA48" t="s">
        <v>1908</v>
      </c>
      <c r="AB48" t="s">
        <v>1770</v>
      </c>
      <c r="AC48" t="s">
        <v>792</v>
      </c>
      <c r="AD48" t="s">
        <v>2</v>
      </c>
      <c r="AE48">
        <v>48322</v>
      </c>
      <c r="AF48" t="s">
        <v>1306</v>
      </c>
    </row>
    <row r="49" spans="1:61" x14ac:dyDescent="0.25">
      <c r="A49" t="s">
        <v>1808</v>
      </c>
      <c r="B49" s="80">
        <v>45198.791666666664</v>
      </c>
      <c r="C49" s="80">
        <v>45200.416666666664</v>
      </c>
      <c r="D49">
        <v>30024701</v>
      </c>
      <c r="E49" t="s">
        <v>1909</v>
      </c>
      <c r="F49" t="s">
        <v>1910</v>
      </c>
      <c r="G49" t="s">
        <v>1911</v>
      </c>
      <c r="H49" t="s">
        <v>92</v>
      </c>
      <c r="I49" t="s">
        <v>2</v>
      </c>
      <c r="J49">
        <v>48331</v>
      </c>
      <c r="K49">
        <v>2489100343</v>
      </c>
      <c r="L49" t="s">
        <v>1912</v>
      </c>
      <c r="M49" s="80">
        <v>45195.427708333336</v>
      </c>
      <c r="N49" s="81">
        <v>45195</v>
      </c>
      <c r="O49">
        <v>45</v>
      </c>
      <c r="P49">
        <v>0</v>
      </c>
      <c r="Q49">
        <v>0</v>
      </c>
      <c r="R49">
        <v>45</v>
      </c>
      <c r="S49">
        <v>0</v>
      </c>
      <c r="T49">
        <v>1</v>
      </c>
      <c r="U49">
        <v>0</v>
      </c>
      <c r="V49">
        <v>0</v>
      </c>
      <c r="W49" t="s">
        <v>1909</v>
      </c>
      <c r="X49" t="s">
        <v>1910</v>
      </c>
      <c r="Y49" t="s">
        <v>1308</v>
      </c>
      <c r="Z49">
        <v>2489100343</v>
      </c>
      <c r="AA49" t="s">
        <v>1912</v>
      </c>
      <c r="AB49" t="s">
        <v>1911</v>
      </c>
      <c r="AC49" t="s">
        <v>92</v>
      </c>
      <c r="AD49" t="s">
        <v>2</v>
      </c>
      <c r="AE49">
        <v>48331</v>
      </c>
      <c r="AF49" t="s">
        <v>1306</v>
      </c>
      <c r="AG49" t="s">
        <v>1913</v>
      </c>
      <c r="AI49" t="s">
        <v>1914</v>
      </c>
    </row>
    <row r="50" spans="1:61" x14ac:dyDescent="0.25">
      <c r="A50" t="s">
        <v>1808</v>
      </c>
      <c r="B50" s="80">
        <v>45198.791666666664</v>
      </c>
      <c r="C50" s="80">
        <v>45200.416666666664</v>
      </c>
      <c r="D50">
        <v>30024701</v>
      </c>
      <c r="E50" t="s">
        <v>1909</v>
      </c>
      <c r="F50" t="s">
        <v>1910</v>
      </c>
      <c r="G50" t="s">
        <v>1911</v>
      </c>
      <c r="H50" t="s">
        <v>92</v>
      </c>
      <c r="I50" t="s">
        <v>2</v>
      </c>
      <c r="J50">
        <v>48331</v>
      </c>
      <c r="K50">
        <v>2489100343</v>
      </c>
      <c r="L50" t="s">
        <v>1912</v>
      </c>
      <c r="M50" s="80">
        <v>45195.427708333336</v>
      </c>
      <c r="N50" s="81">
        <v>45195</v>
      </c>
      <c r="O50">
        <v>45</v>
      </c>
      <c r="P50">
        <v>0</v>
      </c>
      <c r="Q50">
        <v>0</v>
      </c>
      <c r="R50">
        <v>45</v>
      </c>
      <c r="S50">
        <v>45</v>
      </c>
      <c r="T50">
        <v>1</v>
      </c>
      <c r="U50">
        <v>0</v>
      </c>
      <c r="V50">
        <v>0</v>
      </c>
      <c r="W50" t="s">
        <v>1915</v>
      </c>
      <c r="X50" t="s">
        <v>1910</v>
      </c>
      <c r="Y50" t="s">
        <v>1304</v>
      </c>
      <c r="Z50">
        <v>2489100343</v>
      </c>
      <c r="AA50" t="s">
        <v>1912</v>
      </c>
      <c r="AR50" t="s">
        <v>348</v>
      </c>
      <c r="AT50" t="s">
        <v>1555</v>
      </c>
      <c r="AU50">
        <v>2</v>
      </c>
      <c r="AX50" t="s">
        <v>1554</v>
      </c>
      <c r="AY50">
        <v>2</v>
      </c>
      <c r="BD50" t="s">
        <v>348</v>
      </c>
      <c r="BI50" t="s">
        <v>1916</v>
      </c>
    </row>
    <row r="51" spans="1:61" x14ac:dyDescent="0.25">
      <c r="A51" t="s">
        <v>1808</v>
      </c>
      <c r="B51" s="80">
        <v>45198.791666666664</v>
      </c>
      <c r="C51" s="80">
        <v>45200.416666666664</v>
      </c>
      <c r="D51">
        <v>30024708</v>
      </c>
      <c r="E51" t="s">
        <v>1917</v>
      </c>
      <c r="F51" t="s">
        <v>1918</v>
      </c>
      <c r="G51" t="s">
        <v>390</v>
      </c>
      <c r="H51" t="s">
        <v>92</v>
      </c>
      <c r="I51" t="s">
        <v>2</v>
      </c>
      <c r="J51">
        <v>48336</v>
      </c>
      <c r="K51">
        <v>2487522992</v>
      </c>
      <c r="L51" t="s">
        <v>1351</v>
      </c>
      <c r="M51" s="80">
        <v>45195.428749999999</v>
      </c>
      <c r="N51" s="81">
        <v>45195</v>
      </c>
      <c r="O51">
        <v>90</v>
      </c>
      <c r="P51">
        <v>0</v>
      </c>
      <c r="Q51">
        <v>0</v>
      </c>
      <c r="R51">
        <v>90</v>
      </c>
      <c r="S51">
        <v>45</v>
      </c>
      <c r="T51">
        <v>1</v>
      </c>
      <c r="U51">
        <v>0</v>
      </c>
      <c r="V51">
        <v>0</v>
      </c>
      <c r="W51" t="s">
        <v>1760</v>
      </c>
      <c r="X51" t="s">
        <v>1918</v>
      </c>
      <c r="Y51" t="s">
        <v>1304</v>
      </c>
      <c r="Z51" t="s">
        <v>1919</v>
      </c>
      <c r="AA51" t="s">
        <v>1351</v>
      </c>
      <c r="AB51" t="s">
        <v>1920</v>
      </c>
      <c r="AC51" t="s">
        <v>1921</v>
      </c>
      <c r="AD51" t="s">
        <v>2</v>
      </c>
      <c r="AE51">
        <v>48178</v>
      </c>
      <c r="AF51" t="s">
        <v>1306</v>
      </c>
      <c r="AR51" t="s">
        <v>348</v>
      </c>
      <c r="AT51" t="s">
        <v>1557</v>
      </c>
      <c r="AX51" t="s">
        <v>1556</v>
      </c>
      <c r="BB51" t="s">
        <v>348</v>
      </c>
      <c r="BD51" t="s">
        <v>348</v>
      </c>
    </row>
    <row r="52" spans="1:61" x14ac:dyDescent="0.25">
      <c r="A52" t="s">
        <v>1808</v>
      </c>
      <c r="B52" s="80">
        <v>45198.791666666664</v>
      </c>
      <c r="C52" s="80">
        <v>45200.416666666664</v>
      </c>
      <c r="D52">
        <v>30024708</v>
      </c>
      <c r="E52" t="s">
        <v>1917</v>
      </c>
      <c r="F52" t="s">
        <v>1918</v>
      </c>
      <c r="G52" t="s">
        <v>390</v>
      </c>
      <c r="H52" t="s">
        <v>92</v>
      </c>
      <c r="I52" t="s">
        <v>2</v>
      </c>
      <c r="J52">
        <v>48336</v>
      </c>
      <c r="K52">
        <v>2487522992</v>
      </c>
      <c r="L52" t="s">
        <v>1351</v>
      </c>
      <c r="M52" s="80">
        <v>45195.428749999999</v>
      </c>
      <c r="N52" s="81">
        <v>45195</v>
      </c>
      <c r="O52">
        <v>90</v>
      </c>
      <c r="P52">
        <v>0</v>
      </c>
      <c r="Q52">
        <v>0</v>
      </c>
      <c r="R52">
        <v>90</v>
      </c>
      <c r="S52">
        <v>45</v>
      </c>
      <c r="T52">
        <v>1</v>
      </c>
      <c r="U52">
        <v>0</v>
      </c>
      <c r="V52">
        <v>0</v>
      </c>
      <c r="W52" t="s">
        <v>1922</v>
      </c>
      <c r="X52" t="s">
        <v>1918</v>
      </c>
      <c r="Y52" t="s">
        <v>1304</v>
      </c>
      <c r="Z52" t="s">
        <v>1919</v>
      </c>
      <c r="AA52" t="s">
        <v>1351</v>
      </c>
      <c r="AR52" t="s">
        <v>348</v>
      </c>
      <c r="AT52" t="s">
        <v>1557</v>
      </c>
      <c r="AX52" t="s">
        <v>1556</v>
      </c>
      <c r="BB52" t="s">
        <v>348</v>
      </c>
      <c r="BD52" t="s">
        <v>348</v>
      </c>
    </row>
    <row r="53" spans="1:61" x14ac:dyDescent="0.25">
      <c r="A53" t="s">
        <v>1808</v>
      </c>
      <c r="B53" s="80">
        <v>45198.791666666664</v>
      </c>
      <c r="C53" s="80">
        <v>45200.416666666664</v>
      </c>
      <c r="D53">
        <v>30025057</v>
      </c>
      <c r="E53" t="s">
        <v>1923</v>
      </c>
      <c r="F53" t="s">
        <v>1924</v>
      </c>
      <c r="G53" t="s">
        <v>1925</v>
      </c>
      <c r="H53" t="s">
        <v>1926</v>
      </c>
      <c r="I53" t="s">
        <v>2</v>
      </c>
      <c r="J53" t="s">
        <v>1927</v>
      </c>
      <c r="K53">
        <v>5172820756</v>
      </c>
      <c r="L53" t="s">
        <v>1928</v>
      </c>
      <c r="M53" s="80">
        <v>45195.476354166669</v>
      </c>
      <c r="N53" s="81">
        <v>45195</v>
      </c>
      <c r="O53">
        <v>45</v>
      </c>
      <c r="P53">
        <v>0</v>
      </c>
      <c r="Q53">
        <v>0</v>
      </c>
      <c r="R53">
        <v>0</v>
      </c>
      <c r="S53">
        <v>45</v>
      </c>
      <c r="T53">
        <v>1</v>
      </c>
      <c r="U53">
        <v>0</v>
      </c>
      <c r="V53">
        <v>0</v>
      </c>
      <c r="W53" t="s">
        <v>1929</v>
      </c>
      <c r="X53" t="s">
        <v>1930</v>
      </c>
      <c r="Y53" t="s">
        <v>1304</v>
      </c>
      <c r="Z53">
        <v>5172820756</v>
      </c>
      <c r="AA53" t="s">
        <v>1322</v>
      </c>
      <c r="AR53" t="s">
        <v>348</v>
      </c>
      <c r="AT53" t="s">
        <v>1555</v>
      </c>
      <c r="AU53">
        <v>3</v>
      </c>
      <c r="AX53" t="s">
        <v>1556</v>
      </c>
    </row>
    <row r="54" spans="1:61" x14ac:dyDescent="0.25">
      <c r="A54" t="s">
        <v>1808</v>
      </c>
      <c r="B54" s="80">
        <v>45198.791666666664</v>
      </c>
      <c r="C54" s="80">
        <v>45200.416666666664</v>
      </c>
      <c r="D54">
        <v>30025060</v>
      </c>
      <c r="E54" t="s">
        <v>1931</v>
      </c>
      <c r="F54" t="s">
        <v>1932</v>
      </c>
      <c r="G54" t="s">
        <v>340</v>
      </c>
      <c r="H54" t="s">
        <v>1660</v>
      </c>
      <c r="I54" t="s">
        <v>2</v>
      </c>
      <c r="J54">
        <v>48377</v>
      </c>
      <c r="K54" t="s">
        <v>1335</v>
      </c>
      <c r="L54" t="s">
        <v>1336</v>
      </c>
      <c r="M54" s="80">
        <v>45195.476643518516</v>
      </c>
      <c r="N54" s="81">
        <v>45195</v>
      </c>
      <c r="O54">
        <v>45</v>
      </c>
      <c r="P54">
        <v>0</v>
      </c>
      <c r="Q54">
        <v>0</v>
      </c>
      <c r="R54">
        <v>0</v>
      </c>
      <c r="S54">
        <v>45</v>
      </c>
      <c r="T54">
        <v>1</v>
      </c>
      <c r="U54">
        <v>0</v>
      </c>
      <c r="V54">
        <v>0</v>
      </c>
      <c r="W54" t="s">
        <v>341</v>
      </c>
      <c r="X54" t="s">
        <v>1932</v>
      </c>
      <c r="Y54" t="s">
        <v>1304</v>
      </c>
      <c r="AR54" t="s">
        <v>348</v>
      </c>
      <c r="AT54" t="s">
        <v>1632</v>
      </c>
      <c r="AX54" t="s">
        <v>1633</v>
      </c>
      <c r="BB54" t="s">
        <v>348</v>
      </c>
      <c r="BD54" t="s">
        <v>348</v>
      </c>
    </row>
    <row r="55" spans="1:61" s="124" customFormat="1" x14ac:dyDescent="0.25">
      <c r="A55" s="124" t="s">
        <v>1808</v>
      </c>
      <c r="B55" s="194">
        <v>45198.791666666664</v>
      </c>
      <c r="C55" s="194">
        <v>45200.416666666664</v>
      </c>
      <c r="D55" s="124">
        <v>30026467</v>
      </c>
      <c r="E55" s="124" t="s">
        <v>1933</v>
      </c>
      <c r="F55" s="124" t="s">
        <v>1934</v>
      </c>
      <c r="G55" s="124" t="s">
        <v>1935</v>
      </c>
      <c r="H55" s="124" t="s">
        <v>1936</v>
      </c>
      <c r="I55" s="124" t="s">
        <v>2</v>
      </c>
      <c r="J55" s="124">
        <v>48393</v>
      </c>
      <c r="K55" s="124">
        <v>2485353713</v>
      </c>
      <c r="L55" s="124" t="s">
        <v>1937</v>
      </c>
      <c r="M55" s="194">
        <v>45195.652754629627</v>
      </c>
      <c r="N55" s="195">
        <v>45195</v>
      </c>
      <c r="O55" s="124">
        <v>45</v>
      </c>
      <c r="P55" s="124">
        <v>0</v>
      </c>
      <c r="Q55" s="124">
        <v>0</v>
      </c>
      <c r="R55" s="124">
        <v>45</v>
      </c>
      <c r="S55" s="124">
        <v>45</v>
      </c>
      <c r="T55" s="124">
        <v>1</v>
      </c>
      <c r="U55" s="124">
        <v>0</v>
      </c>
      <c r="V55" s="124">
        <v>0</v>
      </c>
      <c r="W55" s="124" t="s">
        <v>1938</v>
      </c>
      <c r="X55" s="124" t="s">
        <v>1934</v>
      </c>
      <c r="Y55" s="124" t="s">
        <v>1304</v>
      </c>
      <c r="Z55" s="124">
        <v>2485353713</v>
      </c>
      <c r="AA55" s="124" t="s">
        <v>894</v>
      </c>
      <c r="AR55" s="124" t="s">
        <v>348</v>
      </c>
      <c r="AT55" s="124" t="s">
        <v>1557</v>
      </c>
      <c r="AX55" s="124" t="s">
        <v>1556</v>
      </c>
      <c r="BF55" s="124" t="s">
        <v>1865</v>
      </c>
      <c r="BI55" s="124" t="s">
        <v>1939</v>
      </c>
    </row>
    <row r="56" spans="1:61" x14ac:dyDescent="0.25">
      <c r="A56" t="s">
        <v>1808</v>
      </c>
      <c r="B56" s="80">
        <v>45198.791666666664</v>
      </c>
      <c r="C56" s="80">
        <v>45200.416666666664</v>
      </c>
      <c r="D56">
        <v>30026962</v>
      </c>
      <c r="E56" t="s">
        <v>1980</v>
      </c>
      <c r="F56" t="s">
        <v>1981</v>
      </c>
      <c r="G56" t="s">
        <v>1982</v>
      </c>
      <c r="H56" t="s">
        <v>1936</v>
      </c>
      <c r="I56" t="s">
        <v>2</v>
      </c>
      <c r="J56">
        <v>48393</v>
      </c>
      <c r="K56">
        <v>2485741328</v>
      </c>
      <c r="L56" t="s">
        <v>1983</v>
      </c>
      <c r="M56" s="80">
        <v>45195.722534722219</v>
      </c>
      <c r="N56" s="81">
        <v>45195</v>
      </c>
      <c r="O56">
        <v>90</v>
      </c>
      <c r="P56">
        <v>0</v>
      </c>
      <c r="Q56">
        <v>0</v>
      </c>
      <c r="R56">
        <v>90</v>
      </c>
      <c r="S56">
        <v>45</v>
      </c>
      <c r="T56">
        <v>1</v>
      </c>
      <c r="U56">
        <v>0</v>
      </c>
      <c r="V56">
        <v>0</v>
      </c>
      <c r="W56" t="s">
        <v>1984</v>
      </c>
      <c r="X56" t="s">
        <v>1985</v>
      </c>
      <c r="Y56" t="s">
        <v>1304</v>
      </c>
      <c r="AR56" t="s">
        <v>348</v>
      </c>
      <c r="AT56" t="s">
        <v>1557</v>
      </c>
      <c r="AX56" t="s">
        <v>1556</v>
      </c>
      <c r="BB56" t="s">
        <v>348</v>
      </c>
      <c r="BD56" t="s">
        <v>348</v>
      </c>
      <c r="BH56" t="s">
        <v>1634</v>
      </c>
    </row>
    <row r="57" spans="1:61" x14ac:dyDescent="0.25">
      <c r="A57" t="s">
        <v>1808</v>
      </c>
      <c r="B57" s="80">
        <v>45198.791666666664</v>
      </c>
      <c r="C57" s="80">
        <v>45200.416666666664</v>
      </c>
      <c r="D57">
        <v>30026962</v>
      </c>
      <c r="E57" t="s">
        <v>1980</v>
      </c>
      <c r="F57" t="s">
        <v>1981</v>
      </c>
      <c r="G57" t="s">
        <v>1982</v>
      </c>
      <c r="H57" t="s">
        <v>1936</v>
      </c>
      <c r="I57" t="s">
        <v>2</v>
      </c>
      <c r="J57">
        <v>48393</v>
      </c>
      <c r="K57">
        <v>2485741328</v>
      </c>
      <c r="L57" t="s">
        <v>1983</v>
      </c>
      <c r="M57" s="80">
        <v>45195.722534722219</v>
      </c>
      <c r="N57" s="81">
        <v>45195</v>
      </c>
      <c r="O57">
        <v>90</v>
      </c>
      <c r="P57">
        <v>0</v>
      </c>
      <c r="Q57">
        <v>0</v>
      </c>
      <c r="R57">
        <v>90</v>
      </c>
      <c r="S57">
        <v>45</v>
      </c>
      <c r="T57">
        <v>1</v>
      </c>
      <c r="U57">
        <v>0</v>
      </c>
      <c r="V57">
        <v>0</v>
      </c>
      <c r="W57" t="s">
        <v>1986</v>
      </c>
      <c r="X57" t="s">
        <v>1985</v>
      </c>
      <c r="Y57" t="s">
        <v>1304</v>
      </c>
      <c r="AR57" t="s">
        <v>348</v>
      </c>
      <c r="AT57" t="s">
        <v>1557</v>
      </c>
      <c r="AX57" t="s">
        <v>1556</v>
      </c>
      <c r="BB57" t="s">
        <v>348</v>
      </c>
      <c r="BD57" t="s">
        <v>348</v>
      </c>
      <c r="BH57" t="s">
        <v>1634</v>
      </c>
    </row>
    <row r="58" spans="1:61" x14ac:dyDescent="0.25">
      <c r="A58" t="s">
        <v>1808</v>
      </c>
      <c r="B58" s="80">
        <v>45198.791666666664</v>
      </c>
      <c r="C58" s="80">
        <v>45200.416666666664</v>
      </c>
      <c r="D58">
        <v>30027084</v>
      </c>
      <c r="E58" t="s">
        <v>1765</v>
      </c>
      <c r="F58" t="s">
        <v>1766</v>
      </c>
      <c r="G58" t="s">
        <v>1767</v>
      </c>
      <c r="H58" t="s">
        <v>1709</v>
      </c>
      <c r="I58" t="s">
        <v>2</v>
      </c>
      <c r="J58">
        <v>48075</v>
      </c>
      <c r="K58">
        <v>2483463111</v>
      </c>
      <c r="L58" t="s">
        <v>1710</v>
      </c>
      <c r="M58" s="80">
        <v>45195.74459490741</v>
      </c>
      <c r="N58" s="81">
        <v>45195</v>
      </c>
      <c r="O58">
        <v>90</v>
      </c>
      <c r="P58">
        <v>0</v>
      </c>
      <c r="Q58">
        <v>0</v>
      </c>
      <c r="R58">
        <v>90</v>
      </c>
      <c r="S58">
        <v>45</v>
      </c>
      <c r="T58">
        <v>1</v>
      </c>
      <c r="U58">
        <v>0</v>
      </c>
      <c r="V58">
        <v>0</v>
      </c>
      <c r="W58" t="s">
        <v>1706</v>
      </c>
      <c r="X58" t="s">
        <v>1707</v>
      </c>
      <c r="Y58" t="s">
        <v>1304</v>
      </c>
      <c r="Z58">
        <v>2483463111</v>
      </c>
      <c r="AA58" t="s">
        <v>1710</v>
      </c>
      <c r="AB58" t="s">
        <v>1708</v>
      </c>
      <c r="AC58" t="s">
        <v>1709</v>
      </c>
      <c r="AD58" t="s">
        <v>2</v>
      </c>
      <c r="AE58">
        <v>48075</v>
      </c>
      <c r="AF58" t="s">
        <v>1306</v>
      </c>
      <c r="AR58" t="s">
        <v>348</v>
      </c>
      <c r="AT58" t="s">
        <v>1555</v>
      </c>
      <c r="AU58">
        <v>2</v>
      </c>
      <c r="AX58" t="s">
        <v>1554</v>
      </c>
      <c r="AY58">
        <v>2</v>
      </c>
      <c r="BB58" t="s">
        <v>348</v>
      </c>
      <c r="BD58" t="s">
        <v>348</v>
      </c>
    </row>
    <row r="59" spans="1:61" x14ac:dyDescent="0.25">
      <c r="A59" t="s">
        <v>1808</v>
      </c>
      <c r="B59" s="80">
        <v>45198.791666666664</v>
      </c>
      <c r="C59" s="80">
        <v>45200.416666666664</v>
      </c>
      <c r="D59">
        <v>30027084</v>
      </c>
      <c r="E59" t="s">
        <v>1765</v>
      </c>
      <c r="F59" t="s">
        <v>1766</v>
      </c>
      <c r="G59" t="s">
        <v>1767</v>
      </c>
      <c r="H59" t="s">
        <v>1709</v>
      </c>
      <c r="I59" t="s">
        <v>2</v>
      </c>
      <c r="J59">
        <v>48075</v>
      </c>
      <c r="K59">
        <v>2483463111</v>
      </c>
      <c r="L59" t="s">
        <v>1710</v>
      </c>
      <c r="M59" s="80">
        <v>45195.74459490741</v>
      </c>
      <c r="N59" s="81">
        <v>45195</v>
      </c>
      <c r="O59">
        <v>90</v>
      </c>
      <c r="P59">
        <v>0</v>
      </c>
      <c r="Q59">
        <v>0</v>
      </c>
      <c r="R59">
        <v>90</v>
      </c>
      <c r="S59">
        <v>45</v>
      </c>
      <c r="T59">
        <v>1</v>
      </c>
      <c r="U59">
        <v>0</v>
      </c>
      <c r="V59">
        <v>0</v>
      </c>
      <c r="W59" t="s">
        <v>1722</v>
      </c>
      <c r="X59" t="s">
        <v>1707</v>
      </c>
      <c r="Y59" t="s">
        <v>1304</v>
      </c>
      <c r="Z59">
        <v>2483463111</v>
      </c>
      <c r="AA59" t="s">
        <v>1710</v>
      </c>
      <c r="AB59" t="s">
        <v>1987</v>
      </c>
      <c r="AC59" t="s">
        <v>1709</v>
      </c>
      <c r="AD59" t="s">
        <v>2</v>
      </c>
      <c r="AE59">
        <v>48075</v>
      </c>
      <c r="AF59" t="s">
        <v>1306</v>
      </c>
      <c r="AR59" t="s">
        <v>348</v>
      </c>
      <c r="AT59" t="s">
        <v>1555</v>
      </c>
      <c r="AU59">
        <v>2</v>
      </c>
      <c r="AX59" t="s">
        <v>1554</v>
      </c>
      <c r="AY59">
        <v>2</v>
      </c>
      <c r="BB59" t="s">
        <v>348</v>
      </c>
      <c r="BD59" t="s">
        <v>348</v>
      </c>
    </row>
    <row r="60" spans="1:61" x14ac:dyDescent="0.25">
      <c r="A60" t="s">
        <v>1808</v>
      </c>
      <c r="B60" s="80">
        <v>45198.791666666664</v>
      </c>
      <c r="C60" s="80">
        <v>45200.416666666664</v>
      </c>
      <c r="D60">
        <v>30027092</v>
      </c>
      <c r="E60" t="s">
        <v>1988</v>
      </c>
      <c r="F60" t="s">
        <v>1989</v>
      </c>
      <c r="G60" t="s">
        <v>1990</v>
      </c>
      <c r="H60" t="s">
        <v>1991</v>
      </c>
      <c r="I60" t="s">
        <v>2</v>
      </c>
      <c r="J60">
        <v>48335</v>
      </c>
      <c r="K60">
        <v>2489904331</v>
      </c>
      <c r="L60" t="s">
        <v>1465</v>
      </c>
      <c r="M60" s="80">
        <v>45195.747824074075</v>
      </c>
      <c r="N60" s="81">
        <v>45195</v>
      </c>
      <c r="O60">
        <v>45</v>
      </c>
      <c r="P60">
        <v>0</v>
      </c>
      <c r="Q60">
        <v>0</v>
      </c>
      <c r="R60">
        <v>0</v>
      </c>
      <c r="S60">
        <v>45</v>
      </c>
      <c r="T60">
        <v>1</v>
      </c>
      <c r="U60">
        <v>0</v>
      </c>
      <c r="V60">
        <v>0</v>
      </c>
      <c r="W60" t="s">
        <v>1992</v>
      </c>
      <c r="X60" t="s">
        <v>1989</v>
      </c>
      <c r="Y60" t="s">
        <v>1304</v>
      </c>
      <c r="Z60">
        <v>2489904331</v>
      </c>
      <c r="AA60" t="s">
        <v>1465</v>
      </c>
      <c r="AR60" t="s">
        <v>348</v>
      </c>
      <c r="AT60" t="s">
        <v>1557</v>
      </c>
      <c r="AX60" t="s">
        <v>1554</v>
      </c>
      <c r="AY60">
        <v>2</v>
      </c>
      <c r="BB60" t="s">
        <v>348</v>
      </c>
      <c r="BD60" t="s">
        <v>348</v>
      </c>
      <c r="BH60" t="s">
        <v>1634</v>
      </c>
    </row>
    <row r="61" spans="1:61" x14ac:dyDescent="0.25">
      <c r="A61" s="26" t="s">
        <v>1808</v>
      </c>
      <c r="B61" s="80">
        <v>45198.791666666664</v>
      </c>
      <c r="C61" s="80">
        <v>45200.416666666664</v>
      </c>
      <c r="D61">
        <v>30027185</v>
      </c>
      <c r="E61" t="s">
        <v>1798</v>
      </c>
      <c r="F61" t="s">
        <v>1799</v>
      </c>
      <c r="G61" t="s">
        <v>1800</v>
      </c>
      <c r="H61" t="s">
        <v>92</v>
      </c>
      <c r="I61" t="s">
        <v>2</v>
      </c>
      <c r="J61">
        <v>48331</v>
      </c>
      <c r="K61" t="s">
        <v>1801</v>
      </c>
      <c r="L61" t="s">
        <v>1802</v>
      </c>
      <c r="M61" s="80">
        <v>45195.764189814814</v>
      </c>
      <c r="N61" s="81">
        <v>45195</v>
      </c>
      <c r="O61">
        <v>45</v>
      </c>
      <c r="P61">
        <v>0</v>
      </c>
      <c r="Q61">
        <v>0</v>
      </c>
      <c r="R61">
        <v>0</v>
      </c>
      <c r="S61">
        <v>45</v>
      </c>
      <c r="T61">
        <v>1</v>
      </c>
      <c r="U61">
        <v>0</v>
      </c>
      <c r="V61">
        <v>0</v>
      </c>
      <c r="W61" t="s">
        <v>1656</v>
      </c>
      <c r="X61" t="s">
        <v>1799</v>
      </c>
      <c r="Y61" t="s">
        <v>1304</v>
      </c>
      <c r="Z61">
        <v>2484170561</v>
      </c>
      <c r="AA61" t="s">
        <v>2002</v>
      </c>
      <c r="AB61" t="s">
        <v>1800</v>
      </c>
      <c r="AC61" t="s">
        <v>92</v>
      </c>
      <c r="AD61" t="s">
        <v>2</v>
      </c>
      <c r="AE61">
        <v>48331</v>
      </c>
      <c r="AF61" t="s">
        <v>1306</v>
      </c>
      <c r="AR61" t="s">
        <v>348</v>
      </c>
      <c r="AT61" t="s">
        <v>1555</v>
      </c>
      <c r="AU61">
        <v>3</v>
      </c>
      <c r="AX61" t="s">
        <v>1556</v>
      </c>
    </row>
    <row r="62" spans="1:61" s="124" customFormat="1" x14ac:dyDescent="0.25">
      <c r="A62" s="124" t="s">
        <v>1808</v>
      </c>
      <c r="B62" s="194">
        <v>45198.791666666664</v>
      </c>
      <c r="C62" s="194">
        <v>45200.416666666664</v>
      </c>
      <c r="D62" s="124">
        <v>30027368</v>
      </c>
      <c r="E62" s="124" t="s">
        <v>2003</v>
      </c>
      <c r="F62" s="124" t="s">
        <v>2004</v>
      </c>
      <c r="G62" s="124" t="s">
        <v>2005</v>
      </c>
      <c r="H62" s="124" t="s">
        <v>92</v>
      </c>
      <c r="I62" s="124" t="s">
        <v>2</v>
      </c>
      <c r="J62" s="124">
        <v>48336</v>
      </c>
      <c r="K62" s="124">
        <v>2487522928</v>
      </c>
      <c r="L62" s="124" t="s">
        <v>2006</v>
      </c>
      <c r="M62" s="194">
        <v>45195.799560185187</v>
      </c>
      <c r="N62" s="195">
        <v>45195</v>
      </c>
      <c r="O62" s="124">
        <v>45</v>
      </c>
      <c r="P62" s="124">
        <v>0</v>
      </c>
      <c r="Q62" s="124">
        <v>0</v>
      </c>
      <c r="R62" s="124">
        <v>45</v>
      </c>
      <c r="S62" s="124">
        <v>45</v>
      </c>
      <c r="T62" s="124">
        <v>1</v>
      </c>
      <c r="U62" s="124">
        <v>0</v>
      </c>
      <c r="V62" s="124">
        <v>0</v>
      </c>
      <c r="W62" s="124" t="s">
        <v>2007</v>
      </c>
      <c r="X62" s="124" t="s">
        <v>2004</v>
      </c>
      <c r="Y62" s="124" t="s">
        <v>1304</v>
      </c>
      <c r="Z62" s="124">
        <v>2487522928</v>
      </c>
      <c r="AA62" s="124" t="s">
        <v>2006</v>
      </c>
      <c r="AB62" s="124" t="s">
        <v>2008</v>
      </c>
      <c r="AC62" s="124" t="s">
        <v>92</v>
      </c>
      <c r="AD62" s="124" t="s">
        <v>2</v>
      </c>
      <c r="AE62" s="124">
        <v>48336</v>
      </c>
      <c r="AF62" s="124" t="s">
        <v>1306</v>
      </c>
      <c r="AR62" s="124" t="s">
        <v>348</v>
      </c>
      <c r="AT62" s="124" t="s">
        <v>1558</v>
      </c>
      <c r="AW62" s="124" t="s">
        <v>2009</v>
      </c>
      <c r="AX62" s="124" t="s">
        <v>1559</v>
      </c>
      <c r="BA62" s="124" t="s">
        <v>2010</v>
      </c>
      <c r="BB62" s="124" t="s">
        <v>348</v>
      </c>
      <c r="BI62" s="124" t="s">
        <v>2011</v>
      </c>
    </row>
    <row r="63" spans="1:61" x14ac:dyDescent="0.25">
      <c r="A63" t="s">
        <v>1808</v>
      </c>
      <c r="B63" s="80">
        <v>45198.791666666664</v>
      </c>
      <c r="C63" s="80">
        <v>45200.416666666664</v>
      </c>
      <c r="D63">
        <v>30027665</v>
      </c>
      <c r="E63" t="s">
        <v>1793</v>
      </c>
      <c r="F63" t="s">
        <v>1796</v>
      </c>
      <c r="G63" t="s">
        <v>1794</v>
      </c>
      <c r="H63" t="s">
        <v>792</v>
      </c>
      <c r="I63" t="s">
        <v>2</v>
      </c>
      <c r="J63">
        <v>48324</v>
      </c>
      <c r="K63">
        <v>2488352309</v>
      </c>
      <c r="L63" t="s">
        <v>2020</v>
      </c>
      <c r="M63" s="80">
        <v>45195.851956018516</v>
      </c>
      <c r="N63" s="81">
        <v>45195</v>
      </c>
      <c r="O63">
        <v>45</v>
      </c>
      <c r="P63">
        <v>0</v>
      </c>
      <c r="Q63">
        <v>0</v>
      </c>
      <c r="R63">
        <v>45</v>
      </c>
      <c r="S63">
        <v>45</v>
      </c>
      <c r="T63">
        <v>1</v>
      </c>
      <c r="U63">
        <v>0</v>
      </c>
      <c r="V63">
        <v>0</v>
      </c>
      <c r="W63" t="s">
        <v>1795</v>
      </c>
      <c r="X63" t="s">
        <v>1796</v>
      </c>
      <c r="Y63" t="s">
        <v>1304</v>
      </c>
      <c r="Z63">
        <v>2483254805</v>
      </c>
      <c r="AA63" t="s">
        <v>1797</v>
      </c>
      <c r="AR63" t="s">
        <v>348</v>
      </c>
      <c r="AT63" t="s">
        <v>1557</v>
      </c>
      <c r="AX63" t="s">
        <v>1556</v>
      </c>
      <c r="BB63" t="s">
        <v>348</v>
      </c>
      <c r="BD63" t="s">
        <v>348</v>
      </c>
    </row>
    <row r="64" spans="1:61" x14ac:dyDescent="0.25">
      <c r="A64" t="s">
        <v>1808</v>
      </c>
      <c r="B64" s="80">
        <v>45198.791666666664</v>
      </c>
      <c r="C64" s="80">
        <v>45200.416666666664</v>
      </c>
      <c r="D64">
        <v>30027773</v>
      </c>
      <c r="E64" t="s">
        <v>2021</v>
      </c>
      <c r="F64" t="s">
        <v>2022</v>
      </c>
      <c r="G64" t="s">
        <v>2023</v>
      </c>
      <c r="H64" t="s">
        <v>334</v>
      </c>
      <c r="I64" t="s">
        <v>2</v>
      </c>
      <c r="J64">
        <v>48336</v>
      </c>
      <c r="K64">
        <v>2485058213</v>
      </c>
      <c r="L64" t="s">
        <v>2024</v>
      </c>
      <c r="M64" s="80">
        <v>45195.869212962964</v>
      </c>
      <c r="N64" s="81">
        <v>45195</v>
      </c>
      <c r="O64">
        <v>90</v>
      </c>
      <c r="P64">
        <v>0</v>
      </c>
      <c r="Q64">
        <v>0</v>
      </c>
      <c r="R64">
        <v>90</v>
      </c>
      <c r="S64">
        <v>45</v>
      </c>
      <c r="T64">
        <v>1</v>
      </c>
      <c r="U64">
        <v>0</v>
      </c>
      <c r="V64">
        <v>0</v>
      </c>
      <c r="W64" t="s">
        <v>2025</v>
      </c>
      <c r="X64" t="s">
        <v>2026</v>
      </c>
      <c r="Y64" t="s">
        <v>1304</v>
      </c>
      <c r="Z64">
        <v>2485058213</v>
      </c>
      <c r="AA64" t="s">
        <v>2024</v>
      </c>
      <c r="AR64" t="s">
        <v>348</v>
      </c>
      <c r="AT64" t="s">
        <v>1558</v>
      </c>
      <c r="AW64" t="s">
        <v>2027</v>
      </c>
      <c r="AX64" t="s">
        <v>1559</v>
      </c>
      <c r="BA64" t="s">
        <v>2027</v>
      </c>
      <c r="BB64" t="s">
        <v>348</v>
      </c>
      <c r="BD64" t="s">
        <v>348</v>
      </c>
    </row>
    <row r="65" spans="1:56" x14ac:dyDescent="0.25">
      <c r="A65" t="s">
        <v>1808</v>
      </c>
      <c r="B65" s="80">
        <v>45198.791666666664</v>
      </c>
      <c r="C65" s="80">
        <v>45200.416666666664</v>
      </c>
      <c r="D65">
        <v>30027773</v>
      </c>
      <c r="E65" t="s">
        <v>2021</v>
      </c>
      <c r="F65" t="s">
        <v>2022</v>
      </c>
      <c r="G65" t="s">
        <v>2023</v>
      </c>
      <c r="H65" t="s">
        <v>334</v>
      </c>
      <c r="I65" t="s">
        <v>2</v>
      </c>
      <c r="J65">
        <v>48336</v>
      </c>
      <c r="K65">
        <v>2485058213</v>
      </c>
      <c r="L65" t="s">
        <v>2024</v>
      </c>
      <c r="M65" s="80">
        <v>45195.869212962964</v>
      </c>
      <c r="N65" s="81">
        <v>45195</v>
      </c>
      <c r="O65">
        <v>90</v>
      </c>
      <c r="P65">
        <v>0</v>
      </c>
      <c r="Q65">
        <v>0</v>
      </c>
      <c r="R65">
        <v>90</v>
      </c>
      <c r="S65">
        <v>45</v>
      </c>
      <c r="T65">
        <v>1</v>
      </c>
      <c r="U65">
        <v>0</v>
      </c>
      <c r="V65">
        <v>0</v>
      </c>
      <c r="W65" t="s">
        <v>2028</v>
      </c>
      <c r="X65" t="s">
        <v>2026</v>
      </c>
      <c r="Y65" t="s">
        <v>1304</v>
      </c>
      <c r="Z65">
        <v>2485058213</v>
      </c>
      <c r="AA65" t="s">
        <v>2024</v>
      </c>
      <c r="AR65" t="s">
        <v>348</v>
      </c>
      <c r="AT65" t="s">
        <v>1558</v>
      </c>
      <c r="AW65" t="s">
        <v>2027</v>
      </c>
      <c r="AX65" t="s">
        <v>1559</v>
      </c>
      <c r="BA65" t="s">
        <v>2029</v>
      </c>
      <c r="BB65" t="s">
        <v>348</v>
      </c>
    </row>
    <row r="66" spans="1:56" x14ac:dyDescent="0.25">
      <c r="A66" t="s">
        <v>1808</v>
      </c>
      <c r="B66" s="80">
        <v>45198.791666666664</v>
      </c>
      <c r="C66" s="80">
        <v>45200.416666666664</v>
      </c>
      <c r="D66">
        <v>30028248</v>
      </c>
      <c r="E66" t="s">
        <v>336</v>
      </c>
      <c r="F66" t="s">
        <v>2030</v>
      </c>
      <c r="G66" t="s">
        <v>867</v>
      </c>
      <c r="H66" t="s">
        <v>2031</v>
      </c>
      <c r="I66" t="s">
        <v>2</v>
      </c>
      <c r="J66">
        <v>48390</v>
      </c>
      <c r="K66">
        <v>2485216250</v>
      </c>
      <c r="L66" t="s">
        <v>932</v>
      </c>
      <c r="M66" s="80">
        <v>45195.963159722225</v>
      </c>
      <c r="N66" s="81">
        <v>45195</v>
      </c>
      <c r="O66">
        <v>45</v>
      </c>
      <c r="P66">
        <v>0</v>
      </c>
      <c r="Q66">
        <v>0</v>
      </c>
      <c r="R66">
        <v>0</v>
      </c>
      <c r="S66">
        <v>0</v>
      </c>
      <c r="T66">
        <v>1</v>
      </c>
      <c r="U66">
        <v>0</v>
      </c>
      <c r="V66">
        <v>0</v>
      </c>
      <c r="W66" t="s">
        <v>336</v>
      </c>
      <c r="X66" t="s">
        <v>2030</v>
      </c>
      <c r="Y66" t="s">
        <v>1308</v>
      </c>
      <c r="Z66">
        <v>2485216250</v>
      </c>
      <c r="AA66" t="s">
        <v>932</v>
      </c>
      <c r="AB66" t="s">
        <v>867</v>
      </c>
      <c r="AC66" t="s">
        <v>2031</v>
      </c>
      <c r="AD66" t="s">
        <v>2</v>
      </c>
      <c r="AE66">
        <v>48390</v>
      </c>
      <c r="AF66" t="s">
        <v>1306</v>
      </c>
    </row>
    <row r="67" spans="1:56" x14ac:dyDescent="0.25">
      <c r="A67" t="s">
        <v>1808</v>
      </c>
      <c r="B67" s="80">
        <v>45198.791666666664</v>
      </c>
      <c r="C67" s="80">
        <v>45200.416666666664</v>
      </c>
      <c r="D67">
        <v>30028248</v>
      </c>
      <c r="E67" t="s">
        <v>336</v>
      </c>
      <c r="F67" t="s">
        <v>2030</v>
      </c>
      <c r="G67" t="s">
        <v>867</v>
      </c>
      <c r="H67" t="s">
        <v>2031</v>
      </c>
      <c r="I67" t="s">
        <v>2</v>
      </c>
      <c r="J67">
        <v>48390</v>
      </c>
      <c r="K67">
        <v>2485216250</v>
      </c>
      <c r="L67" t="s">
        <v>932</v>
      </c>
      <c r="M67" s="80">
        <v>45195.963159722225</v>
      </c>
      <c r="N67" s="81">
        <v>45195</v>
      </c>
      <c r="O67">
        <v>45</v>
      </c>
      <c r="P67">
        <v>0</v>
      </c>
      <c r="Q67">
        <v>0</v>
      </c>
      <c r="R67">
        <v>0</v>
      </c>
      <c r="S67">
        <v>45</v>
      </c>
      <c r="T67">
        <v>1</v>
      </c>
      <c r="U67">
        <v>0</v>
      </c>
      <c r="V67">
        <v>0</v>
      </c>
      <c r="W67" t="s">
        <v>1759</v>
      </c>
      <c r="X67" t="s">
        <v>2030</v>
      </c>
      <c r="Y67" t="s">
        <v>1304</v>
      </c>
      <c r="Z67">
        <v>2485216250</v>
      </c>
      <c r="AA67" t="s">
        <v>932</v>
      </c>
      <c r="AR67" t="s">
        <v>348</v>
      </c>
      <c r="AT67" t="s">
        <v>1557</v>
      </c>
      <c r="AX67" t="s">
        <v>1556</v>
      </c>
      <c r="BB67" t="s">
        <v>348</v>
      </c>
      <c r="BD67" t="s">
        <v>348</v>
      </c>
    </row>
  </sheetData>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4:AJ227"/>
  <sheetViews>
    <sheetView workbookViewId="0"/>
  </sheetViews>
  <sheetFormatPr defaultColWidth="8.44140625" defaultRowHeight="13.2" x14ac:dyDescent="0.25"/>
  <cols>
    <col min="1" max="1" width="14.5546875" style="5" customWidth="1"/>
    <col min="2" max="2" width="11" style="5" customWidth="1"/>
    <col min="3" max="16384" width="8.44140625" style="5"/>
  </cols>
  <sheetData>
    <row r="4" spans="1:36" x14ac:dyDescent="0.25">
      <c r="A4" s="4" t="s">
        <v>35</v>
      </c>
      <c r="B4" s="4" t="s">
        <v>36</v>
      </c>
      <c r="C4" s="4" t="s">
        <v>37</v>
      </c>
      <c r="D4" s="4"/>
      <c r="F4" s="4"/>
      <c r="G4" s="4"/>
      <c r="H4" s="4"/>
      <c r="I4" s="4"/>
      <c r="J4" s="4"/>
      <c r="K4" s="4"/>
      <c r="L4" s="4"/>
      <c r="M4" s="4"/>
      <c r="N4" s="4"/>
      <c r="O4" s="4"/>
    </row>
    <row r="5" spans="1:36" s="6" customFormat="1" ht="46.2" customHeight="1" x14ac:dyDescent="0.25">
      <c r="C5" s="7" t="s">
        <v>38</v>
      </c>
      <c r="D5" s="7" t="s">
        <v>39</v>
      </c>
      <c r="E5" s="73" t="s">
        <v>118</v>
      </c>
      <c r="F5" s="28" t="s">
        <v>1543</v>
      </c>
      <c r="G5" s="28" t="s">
        <v>1544</v>
      </c>
      <c r="H5" s="28" t="s">
        <v>1545</v>
      </c>
      <c r="I5" s="28" t="s">
        <v>1546</v>
      </c>
      <c r="J5" s="28" t="s">
        <v>25</v>
      </c>
      <c r="K5" s="28" t="s">
        <v>196</v>
      </c>
      <c r="L5" s="28" t="s">
        <v>252</v>
      </c>
      <c r="M5" s="28" t="s">
        <v>250</v>
      </c>
      <c r="N5" s="6" t="s">
        <v>40</v>
      </c>
      <c r="O5" s="6" t="s">
        <v>41</v>
      </c>
      <c r="P5" s="7" t="s">
        <v>42</v>
      </c>
      <c r="Q5" s="7" t="s">
        <v>43</v>
      </c>
      <c r="R5" s="7" t="s">
        <v>33</v>
      </c>
      <c r="S5" s="7" t="s">
        <v>32</v>
      </c>
      <c r="T5" s="7" t="s">
        <v>21</v>
      </c>
      <c r="U5" s="7" t="s">
        <v>30</v>
      </c>
      <c r="V5" s="7" t="s">
        <v>44</v>
      </c>
      <c r="W5" s="7" t="s">
        <v>45</v>
      </c>
      <c r="X5" s="7" t="s">
        <v>46</v>
      </c>
      <c r="Y5" s="7" t="s">
        <v>47</v>
      </c>
      <c r="Z5" s="7" t="s">
        <v>48</v>
      </c>
      <c r="AA5" s="7" t="s">
        <v>49</v>
      </c>
      <c r="AB5" s="6" t="s">
        <v>24</v>
      </c>
      <c r="AC5" s="7" t="s">
        <v>50</v>
      </c>
      <c r="AD5" s="7" t="s">
        <v>51</v>
      </c>
      <c r="AE5" s="7" t="s">
        <v>52</v>
      </c>
      <c r="AF5" s="7" t="s">
        <v>53</v>
      </c>
      <c r="AG5" s="6" t="s">
        <v>28</v>
      </c>
      <c r="AH5" s="6" t="s">
        <v>26</v>
      </c>
      <c r="AI5" s="6" t="s">
        <v>79</v>
      </c>
      <c r="AJ5" s="73" t="s">
        <v>55</v>
      </c>
    </row>
    <row r="6" spans="1:36" x14ac:dyDescent="0.25">
      <c r="A6" s="27" t="s">
        <v>134</v>
      </c>
      <c r="B6" s="10"/>
      <c r="M6" s="9"/>
    </row>
    <row r="7" spans="1:36" x14ac:dyDescent="0.25">
      <c r="A7" s="27" t="s">
        <v>251</v>
      </c>
      <c r="B7" s="10">
        <v>43645</v>
      </c>
      <c r="L7" s="9" t="s">
        <v>54</v>
      </c>
    </row>
    <row r="8" spans="1:36" x14ac:dyDescent="0.25">
      <c r="A8" s="27" t="s">
        <v>112</v>
      </c>
      <c r="B8" s="10">
        <v>44121</v>
      </c>
      <c r="F8" s="27" t="s">
        <v>54</v>
      </c>
      <c r="G8" s="27" t="s">
        <v>54</v>
      </c>
      <c r="H8" s="27" t="s">
        <v>54</v>
      </c>
      <c r="I8" s="27" t="s">
        <v>54</v>
      </c>
      <c r="L8" s="9"/>
    </row>
    <row r="9" spans="1:36" x14ac:dyDescent="0.25">
      <c r="A9" s="27" t="s">
        <v>331</v>
      </c>
      <c r="B9" s="10"/>
      <c r="M9" s="9"/>
    </row>
    <row r="10" spans="1:36" x14ac:dyDescent="0.25">
      <c r="A10" s="27" t="s">
        <v>21</v>
      </c>
      <c r="B10" s="10">
        <v>43645</v>
      </c>
      <c r="J10" s="27" t="s">
        <v>54</v>
      </c>
      <c r="L10" s="27" t="s">
        <v>54</v>
      </c>
      <c r="M10" s="9"/>
    </row>
    <row r="11" spans="1:36" x14ac:dyDescent="0.25">
      <c r="A11" s="27" t="s">
        <v>12</v>
      </c>
      <c r="B11" s="10">
        <v>43771</v>
      </c>
      <c r="M11" s="9"/>
      <c r="AE11" s="27"/>
      <c r="AJ11" s="27" t="s">
        <v>54</v>
      </c>
    </row>
    <row r="12" spans="1:36" x14ac:dyDescent="0.25">
      <c r="A12" s="27" t="s">
        <v>364</v>
      </c>
      <c r="B12" s="10">
        <v>44121</v>
      </c>
      <c r="E12" s="27" t="s">
        <v>54</v>
      </c>
    </row>
    <row r="13" spans="1:36" x14ac:dyDescent="0.25">
      <c r="A13" s="5" t="s">
        <v>29</v>
      </c>
      <c r="B13" s="10"/>
      <c r="O13" s="9"/>
    </row>
    <row r="16" spans="1:36" x14ac:dyDescent="0.25">
      <c r="A16" s="5" t="s">
        <v>25</v>
      </c>
      <c r="B16" s="10"/>
      <c r="O16" s="9"/>
      <c r="AF16" s="9"/>
    </row>
    <row r="17" spans="1:32" ht="14.1" customHeight="1" x14ac:dyDescent="0.25"/>
    <row r="18" spans="1:32" x14ac:dyDescent="0.25">
      <c r="A18" s="4" t="s">
        <v>59</v>
      </c>
    </row>
    <row r="19" spans="1:32" x14ac:dyDescent="0.25">
      <c r="A19" s="5" t="s">
        <v>60</v>
      </c>
      <c r="B19" s="12">
        <v>41548</v>
      </c>
      <c r="R19" s="9" t="s">
        <v>54</v>
      </c>
      <c r="S19" s="9"/>
      <c r="T19" s="9"/>
    </row>
    <row r="20" spans="1:32" x14ac:dyDescent="0.25">
      <c r="A20" s="5" t="s">
        <v>61</v>
      </c>
      <c r="B20" s="12">
        <v>41430</v>
      </c>
      <c r="C20" s="13"/>
      <c r="D20" s="14"/>
      <c r="F20" s="14"/>
      <c r="G20" s="14"/>
      <c r="H20" s="14"/>
      <c r="I20" s="14"/>
      <c r="J20" s="14"/>
      <c r="K20" s="14"/>
      <c r="L20" s="14"/>
      <c r="M20" s="14"/>
      <c r="N20" s="14"/>
      <c r="O20" s="14"/>
      <c r="P20" s="14" t="s">
        <v>54</v>
      </c>
      <c r="Q20" s="14"/>
      <c r="R20" s="13"/>
      <c r="S20" s="13"/>
      <c r="T20" s="13"/>
    </row>
    <row r="21" spans="1:32" x14ac:dyDescent="0.25">
      <c r="A21" s="5" t="s">
        <v>62</v>
      </c>
      <c r="B21" s="12">
        <v>41376</v>
      </c>
      <c r="C21" s="13"/>
      <c r="D21" s="13"/>
      <c r="F21" s="13"/>
      <c r="G21" s="13"/>
      <c r="H21" s="13"/>
      <c r="I21" s="13"/>
      <c r="J21" s="13"/>
      <c r="K21" s="13"/>
      <c r="L21" s="13"/>
      <c r="M21" s="13"/>
      <c r="N21" s="13"/>
      <c r="O21" s="13"/>
      <c r="P21" s="13"/>
      <c r="Q21" s="13"/>
      <c r="R21" s="13"/>
      <c r="S21" s="13"/>
      <c r="T21" s="13"/>
    </row>
    <row r="22" spans="1:32" x14ac:dyDescent="0.25">
      <c r="A22" s="5" t="s">
        <v>43</v>
      </c>
      <c r="B22" s="12">
        <v>41388</v>
      </c>
      <c r="C22" s="14" t="s">
        <v>54</v>
      </c>
      <c r="D22" s="14" t="s">
        <v>54</v>
      </c>
      <c r="F22" s="14"/>
      <c r="G22" s="14"/>
      <c r="H22" s="14"/>
      <c r="I22" s="14"/>
      <c r="J22" s="14"/>
      <c r="K22" s="14"/>
      <c r="L22" s="14"/>
      <c r="M22" s="14"/>
      <c r="N22" s="14"/>
      <c r="O22" s="14"/>
      <c r="P22" s="13"/>
      <c r="Q22" s="13"/>
      <c r="R22" s="13"/>
      <c r="S22" s="13"/>
      <c r="T22" s="13"/>
    </row>
    <row r="23" spans="1:32" x14ac:dyDescent="0.25">
      <c r="A23" s="5" t="s">
        <v>63</v>
      </c>
      <c r="B23" s="15">
        <v>41983</v>
      </c>
      <c r="P23" s="9"/>
      <c r="Q23" s="9" t="s">
        <v>54</v>
      </c>
      <c r="U23" s="9" t="s">
        <v>54</v>
      </c>
      <c r="V23" s="9"/>
    </row>
    <row r="24" spans="1:32" x14ac:dyDescent="0.25">
      <c r="A24" s="5" t="s">
        <v>64</v>
      </c>
      <c r="B24" s="15">
        <v>41902</v>
      </c>
      <c r="P24" s="9" t="s">
        <v>54</v>
      </c>
      <c r="Q24" s="9"/>
    </row>
    <row r="25" spans="1:32" x14ac:dyDescent="0.25">
      <c r="A25" s="5" t="s">
        <v>64</v>
      </c>
      <c r="B25" s="15">
        <v>42181</v>
      </c>
      <c r="P25" s="9" t="s">
        <v>54</v>
      </c>
      <c r="Q25" s="9"/>
      <c r="AD25" s="9" t="s">
        <v>54</v>
      </c>
    </row>
    <row r="26" spans="1:32" x14ac:dyDescent="0.25">
      <c r="A26" s="5" t="s">
        <v>65</v>
      </c>
      <c r="B26" s="15">
        <v>42054</v>
      </c>
      <c r="V26" s="9" t="s">
        <v>54</v>
      </c>
    </row>
    <row r="27" spans="1:32" x14ac:dyDescent="0.25">
      <c r="A27" s="5" t="s">
        <v>27</v>
      </c>
      <c r="B27" s="15">
        <v>42116</v>
      </c>
      <c r="AB27" s="9" t="s">
        <v>54</v>
      </c>
    </row>
    <row r="28" spans="1:32" x14ac:dyDescent="0.25">
      <c r="A28" s="5" t="s">
        <v>66</v>
      </c>
      <c r="B28" s="15">
        <v>42178</v>
      </c>
      <c r="R28" s="9" t="s">
        <v>54</v>
      </c>
      <c r="S28" s="9"/>
      <c r="T28" s="9"/>
      <c r="AC28" s="9"/>
    </row>
    <row r="29" spans="1:32" x14ac:dyDescent="0.25">
      <c r="A29" s="5" t="s">
        <v>63</v>
      </c>
      <c r="B29" s="15">
        <v>41899</v>
      </c>
      <c r="P29" s="9" t="s">
        <v>54</v>
      </c>
      <c r="Q29" s="9"/>
    </row>
    <row r="30" spans="1:32" x14ac:dyDescent="0.25">
      <c r="A30" s="6" t="s">
        <v>27</v>
      </c>
      <c r="B30" s="8">
        <v>42839</v>
      </c>
      <c r="C30" s="7"/>
      <c r="D30" s="7"/>
      <c r="F30" s="7"/>
      <c r="G30" s="7"/>
      <c r="H30" s="7"/>
      <c r="I30" s="7"/>
      <c r="J30" s="7"/>
      <c r="K30" s="7"/>
      <c r="L30" s="7"/>
      <c r="M30" s="7"/>
      <c r="N30" s="6"/>
      <c r="O30" s="6"/>
      <c r="P30" s="7"/>
      <c r="Q30" s="7"/>
      <c r="R30" s="7"/>
      <c r="S30" s="7"/>
      <c r="T30" s="7"/>
      <c r="U30" s="7"/>
      <c r="V30" s="7"/>
      <c r="W30" s="7"/>
      <c r="X30" s="7"/>
      <c r="Y30" s="7"/>
      <c r="Z30" s="7"/>
      <c r="AA30" s="7"/>
      <c r="AB30" s="6" t="s">
        <v>54</v>
      </c>
      <c r="AC30" s="7"/>
      <c r="AD30" s="7"/>
      <c r="AE30" s="7"/>
      <c r="AF30" s="7"/>
    </row>
    <row r="31" spans="1:32" ht="14.1" customHeight="1" x14ac:dyDescent="0.25">
      <c r="A31" s="6" t="s">
        <v>29</v>
      </c>
      <c r="B31" s="8">
        <v>42839</v>
      </c>
      <c r="C31" s="7"/>
      <c r="D31" s="7"/>
      <c r="F31" s="7"/>
      <c r="G31" s="7"/>
      <c r="H31" s="7"/>
      <c r="I31" s="7"/>
      <c r="J31" s="7"/>
      <c r="K31" s="7"/>
      <c r="L31" s="7"/>
      <c r="M31" s="7"/>
      <c r="N31" s="6"/>
      <c r="O31" s="6"/>
      <c r="P31" s="9" t="s">
        <v>54</v>
      </c>
      <c r="Q31" s="7"/>
      <c r="R31" s="7"/>
      <c r="S31" s="7"/>
      <c r="T31" s="7"/>
      <c r="U31" s="7"/>
      <c r="V31" s="7"/>
      <c r="W31" s="7"/>
      <c r="X31" s="7"/>
      <c r="Y31" s="7"/>
      <c r="Z31" s="7"/>
      <c r="AA31" s="7"/>
      <c r="AB31" s="6"/>
      <c r="AC31" s="7"/>
      <c r="AD31" s="7"/>
      <c r="AE31" s="9" t="s">
        <v>54</v>
      </c>
      <c r="AF31" s="7"/>
    </row>
    <row r="32" spans="1:32" x14ac:dyDescent="0.25">
      <c r="A32" s="5" t="s">
        <v>44</v>
      </c>
      <c r="B32" s="10">
        <v>42523</v>
      </c>
      <c r="P32" s="9" t="s">
        <v>54</v>
      </c>
      <c r="U32" s="9" t="s">
        <v>54</v>
      </c>
      <c r="V32" s="11"/>
      <c r="AE32" s="9" t="s">
        <v>54</v>
      </c>
    </row>
    <row r="33" spans="1:35" x14ac:dyDescent="0.25">
      <c r="A33" s="5" t="s">
        <v>30</v>
      </c>
      <c r="B33" s="10">
        <v>42523</v>
      </c>
      <c r="P33" s="9" t="s">
        <v>54</v>
      </c>
      <c r="U33" s="11"/>
      <c r="V33" s="9" t="s">
        <v>54</v>
      </c>
      <c r="AE33" s="9" t="s">
        <v>54</v>
      </c>
    </row>
    <row r="34" spans="1:35" x14ac:dyDescent="0.25">
      <c r="A34" s="5" t="s">
        <v>42</v>
      </c>
      <c r="B34" s="10">
        <v>42523</v>
      </c>
      <c r="P34" s="11"/>
      <c r="U34" s="9" t="s">
        <v>54</v>
      </c>
      <c r="V34" s="9" t="s">
        <v>54</v>
      </c>
      <c r="AE34" s="9" t="s">
        <v>54</v>
      </c>
    </row>
    <row r="35" spans="1:35" x14ac:dyDescent="0.25">
      <c r="A35" s="5" t="s">
        <v>56</v>
      </c>
      <c r="B35" s="10">
        <v>42640</v>
      </c>
      <c r="N35" s="9" t="s">
        <v>54</v>
      </c>
      <c r="O35" s="9"/>
    </row>
    <row r="36" spans="1:35" x14ac:dyDescent="0.25">
      <c r="A36" s="5" t="s">
        <v>57</v>
      </c>
      <c r="B36" s="10">
        <v>42627</v>
      </c>
      <c r="O36" s="9" t="s">
        <v>54</v>
      </c>
    </row>
    <row r="37" spans="1:35" x14ac:dyDescent="0.25">
      <c r="A37" s="5" t="s">
        <v>58</v>
      </c>
      <c r="B37" s="10">
        <v>42627</v>
      </c>
      <c r="O37" s="9" t="s">
        <v>54</v>
      </c>
    </row>
    <row r="38" spans="1:35" x14ac:dyDescent="0.25">
      <c r="A38" s="5" t="s">
        <v>23</v>
      </c>
      <c r="B38" s="10">
        <v>42867</v>
      </c>
      <c r="O38" s="9"/>
      <c r="AF38" s="9"/>
      <c r="AG38" s="9" t="s">
        <v>54</v>
      </c>
    </row>
    <row r="39" spans="1:35" x14ac:dyDescent="0.25">
      <c r="A39" s="5" t="s">
        <v>55</v>
      </c>
      <c r="B39" s="10">
        <v>43221</v>
      </c>
      <c r="P39" s="9" t="s">
        <v>54</v>
      </c>
      <c r="U39" s="9" t="s">
        <v>54</v>
      </c>
      <c r="V39" s="9" t="s">
        <v>54</v>
      </c>
      <c r="AE39" s="9" t="s">
        <v>54</v>
      </c>
    </row>
    <row r="40" spans="1:35" x14ac:dyDescent="0.25">
      <c r="A40" s="5" t="s">
        <v>78</v>
      </c>
      <c r="B40" s="10">
        <v>43235</v>
      </c>
      <c r="AI40" s="5" t="s">
        <v>54</v>
      </c>
    </row>
    <row r="41" spans="1:35" x14ac:dyDescent="0.25">
      <c r="A41" s="27" t="s">
        <v>90</v>
      </c>
      <c r="B41" s="10">
        <v>43280</v>
      </c>
      <c r="M41" s="9" t="s">
        <v>54</v>
      </c>
    </row>
    <row r="42" spans="1:35" x14ac:dyDescent="0.25">
      <c r="A42" s="27" t="s">
        <v>71</v>
      </c>
      <c r="B42" s="10">
        <v>43280</v>
      </c>
      <c r="M42" s="9" t="s">
        <v>54</v>
      </c>
    </row>
    <row r="43" spans="1:35" x14ac:dyDescent="0.25">
      <c r="A43" s="27" t="s">
        <v>1542</v>
      </c>
      <c r="B43" s="10">
        <v>42655</v>
      </c>
      <c r="O43" s="9"/>
      <c r="AF43" s="9" t="s">
        <v>54</v>
      </c>
    </row>
    <row r="44" spans="1:35" x14ac:dyDescent="0.25">
      <c r="A44" s="27" t="s">
        <v>253</v>
      </c>
      <c r="B44" s="10">
        <v>43383</v>
      </c>
      <c r="M44" s="9" t="s">
        <v>54</v>
      </c>
    </row>
    <row r="45" spans="1:35" x14ac:dyDescent="0.25">
      <c r="A45" s="27" t="s">
        <v>22</v>
      </c>
      <c r="B45" s="10">
        <v>43384</v>
      </c>
      <c r="M45" s="9"/>
      <c r="T45" s="9" t="s">
        <v>54</v>
      </c>
    </row>
    <row r="47" spans="1:35" ht="14.1" customHeight="1" x14ac:dyDescent="0.25">
      <c r="A47" s="6" t="s">
        <v>22</v>
      </c>
      <c r="B47" s="10">
        <v>42816</v>
      </c>
      <c r="C47" s="7"/>
      <c r="D47" s="7"/>
      <c r="F47" s="7"/>
      <c r="G47" s="7"/>
      <c r="H47" s="7"/>
      <c r="I47" s="7"/>
      <c r="J47" s="7"/>
      <c r="K47" s="7"/>
      <c r="L47" s="7"/>
      <c r="M47" s="7"/>
      <c r="N47" s="6"/>
      <c r="O47" s="6"/>
      <c r="P47" s="9"/>
      <c r="Q47" s="7"/>
      <c r="R47" s="7"/>
      <c r="S47" s="7"/>
      <c r="T47" s="7" t="s">
        <v>54</v>
      </c>
      <c r="U47" s="7"/>
      <c r="V47" s="7"/>
      <c r="W47" s="7"/>
      <c r="X47" s="7"/>
      <c r="Y47" s="7"/>
      <c r="Z47" s="7"/>
      <c r="AA47" s="7"/>
      <c r="AB47" s="6"/>
      <c r="AC47" s="7"/>
      <c r="AD47" s="7"/>
      <c r="AE47" s="9"/>
      <c r="AF47" s="7"/>
    </row>
    <row r="48" spans="1:35" x14ac:dyDescent="0.25">
      <c r="A48" s="5" t="s">
        <v>32</v>
      </c>
      <c r="B48" s="10">
        <v>42629</v>
      </c>
      <c r="R48" s="9" t="s">
        <v>54</v>
      </c>
      <c r="S48" s="11"/>
      <c r="T48" s="9"/>
    </row>
    <row r="49" spans="1:31" x14ac:dyDescent="0.25">
      <c r="A49" s="5" t="s">
        <v>31</v>
      </c>
      <c r="B49" s="10">
        <v>42629</v>
      </c>
      <c r="R49" s="9" t="s">
        <v>54</v>
      </c>
      <c r="S49" s="9" t="s">
        <v>54</v>
      </c>
      <c r="T49" s="9"/>
    </row>
    <row r="50" spans="1:31" x14ac:dyDescent="0.25">
      <c r="A50" s="5" t="s">
        <v>34</v>
      </c>
      <c r="B50" s="10">
        <v>42629</v>
      </c>
      <c r="R50" s="9" t="s">
        <v>54</v>
      </c>
      <c r="S50" s="9" t="s">
        <v>54</v>
      </c>
      <c r="T50" s="9"/>
    </row>
    <row r="51" spans="1:31" x14ac:dyDescent="0.25">
      <c r="A51" s="5" t="s">
        <v>21</v>
      </c>
      <c r="B51" s="10">
        <v>42816</v>
      </c>
      <c r="R51" s="9"/>
      <c r="S51" s="9"/>
      <c r="T51" s="11"/>
    </row>
    <row r="52" spans="1:31" x14ac:dyDescent="0.25">
      <c r="A52" s="5" t="s">
        <v>52</v>
      </c>
      <c r="B52" s="10">
        <v>42523</v>
      </c>
      <c r="P52" s="9" t="s">
        <v>54</v>
      </c>
      <c r="U52" s="9" t="s">
        <v>54</v>
      </c>
      <c r="V52" s="9" t="s">
        <v>54</v>
      </c>
      <c r="AE52" s="9" t="s">
        <v>54</v>
      </c>
    </row>
    <row r="227" spans="1:1" x14ac:dyDescent="0.25">
      <c r="A227" s="10"/>
    </row>
  </sheetData>
  <sheetProtection selectLockedCells="1" selectUnlockedCells="1"/>
  <phoneticPr fontId="9" type="noConversion"/>
  <pageMargins left="0.7" right="0.7" top="0.75" bottom="0.75" header="0.51180555555555551" footer="0.51180555555555551"/>
  <pageSetup firstPageNumber="0"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03"/>
  <sheetViews>
    <sheetView workbookViewId="0"/>
  </sheetViews>
  <sheetFormatPr defaultColWidth="8.88671875" defaultRowHeight="14.4" x14ac:dyDescent="0.3"/>
  <cols>
    <col min="1" max="4" width="8.88671875" style="91"/>
    <col min="5" max="5" width="9.5546875" style="91" bestFit="1" customWidth="1"/>
    <col min="6" max="16384" width="8.88671875" style="91"/>
  </cols>
  <sheetData>
    <row r="1" spans="1:5" x14ac:dyDescent="0.3">
      <c r="A1" t="s">
        <v>3</v>
      </c>
      <c r="B1" t="s">
        <v>7</v>
      </c>
      <c r="C1" t="s">
        <v>1526</v>
      </c>
      <c r="E1" s="118">
        <v>43888</v>
      </c>
    </row>
    <row r="2" spans="1:5" x14ac:dyDescent="0.3">
      <c r="A2" t="s">
        <v>1491</v>
      </c>
      <c r="B2" t="s">
        <v>1589</v>
      </c>
      <c r="C2">
        <v>6</v>
      </c>
    </row>
    <row r="3" spans="1:5" x14ac:dyDescent="0.3">
      <c r="A3" t="s">
        <v>125</v>
      </c>
      <c r="B3" t="s">
        <v>355</v>
      </c>
      <c r="C3">
        <v>10</v>
      </c>
    </row>
    <row r="4" spans="1:5" x14ac:dyDescent="0.3">
      <c r="A4" t="s">
        <v>1499</v>
      </c>
      <c r="B4" t="s">
        <v>355</v>
      </c>
      <c r="C4">
        <v>11</v>
      </c>
    </row>
    <row r="5" spans="1:5" x14ac:dyDescent="0.3">
      <c r="A5" t="s">
        <v>1488</v>
      </c>
      <c r="B5" t="s">
        <v>1590</v>
      </c>
      <c r="C5">
        <v>6</v>
      </c>
    </row>
    <row r="6" spans="1:5" x14ac:dyDescent="0.3">
      <c r="A6" t="s">
        <v>1390</v>
      </c>
      <c r="B6" t="s">
        <v>1591</v>
      </c>
      <c r="C6">
        <v>6</v>
      </c>
    </row>
    <row r="7" spans="1:5" x14ac:dyDescent="0.3">
      <c r="A7" t="s">
        <v>134</v>
      </c>
      <c r="B7" t="s">
        <v>355</v>
      </c>
      <c r="C7">
        <v>10</v>
      </c>
    </row>
    <row r="8" spans="1:5" x14ac:dyDescent="0.3">
      <c r="A8" t="s">
        <v>954</v>
      </c>
      <c r="B8" t="s">
        <v>1591</v>
      </c>
      <c r="C8"/>
    </row>
    <row r="9" spans="1:5" x14ac:dyDescent="0.3">
      <c r="A9" t="s">
        <v>71</v>
      </c>
      <c r="B9" t="s">
        <v>355</v>
      </c>
      <c r="C9">
        <v>9</v>
      </c>
    </row>
    <row r="10" spans="1:5" x14ac:dyDescent="0.3">
      <c r="A10" t="s">
        <v>402</v>
      </c>
      <c r="B10" t="s">
        <v>1589</v>
      </c>
      <c r="C10">
        <v>7</v>
      </c>
    </row>
    <row r="11" spans="1:5" x14ac:dyDescent="0.3">
      <c r="A11" t="s">
        <v>435</v>
      </c>
      <c r="B11" t="s">
        <v>355</v>
      </c>
      <c r="C11">
        <v>12</v>
      </c>
    </row>
    <row r="12" spans="1:5" x14ac:dyDescent="0.3">
      <c r="A12" t="s">
        <v>1418</v>
      </c>
      <c r="B12" t="s">
        <v>356</v>
      </c>
      <c r="C12">
        <v>9</v>
      </c>
    </row>
    <row r="13" spans="1:5" x14ac:dyDescent="0.3">
      <c r="A13" t="s">
        <v>150</v>
      </c>
      <c r="B13" t="s">
        <v>354</v>
      </c>
      <c r="C13">
        <v>11</v>
      </c>
    </row>
    <row r="14" spans="1:5" x14ac:dyDescent="0.3">
      <c r="A14" t="s">
        <v>977</v>
      </c>
      <c r="B14" t="s">
        <v>356</v>
      </c>
      <c r="C14">
        <v>9</v>
      </c>
    </row>
    <row r="15" spans="1:5" x14ac:dyDescent="0.3">
      <c r="A15" t="s">
        <v>333</v>
      </c>
      <c r="B15" t="s">
        <v>1590</v>
      </c>
      <c r="C15">
        <v>7</v>
      </c>
    </row>
    <row r="16" spans="1:5" x14ac:dyDescent="0.3">
      <c r="A16" t="s">
        <v>152</v>
      </c>
      <c r="B16" t="s">
        <v>355</v>
      </c>
      <c r="C16">
        <v>11</v>
      </c>
    </row>
    <row r="17" spans="1:3" x14ac:dyDescent="0.3">
      <c r="A17" t="s">
        <v>981</v>
      </c>
      <c r="B17" t="s">
        <v>738</v>
      </c>
      <c r="C17">
        <v>8</v>
      </c>
    </row>
    <row r="18" spans="1:3" x14ac:dyDescent="0.3">
      <c r="A18" t="s">
        <v>984</v>
      </c>
      <c r="B18" t="s">
        <v>354</v>
      </c>
      <c r="C18">
        <v>11</v>
      </c>
    </row>
    <row r="19" spans="1:3" x14ac:dyDescent="0.3">
      <c r="A19" t="s">
        <v>383</v>
      </c>
      <c r="B19" t="s">
        <v>738</v>
      </c>
      <c r="C19">
        <v>7</v>
      </c>
    </row>
    <row r="20" spans="1:3" x14ac:dyDescent="0.3">
      <c r="A20" t="s">
        <v>1380</v>
      </c>
      <c r="B20" t="s">
        <v>1590</v>
      </c>
      <c r="C20">
        <v>6</v>
      </c>
    </row>
    <row r="21" spans="1:3" x14ac:dyDescent="0.3">
      <c r="A21" t="s">
        <v>1378</v>
      </c>
      <c r="B21" t="s">
        <v>1589</v>
      </c>
      <c r="C21">
        <v>8</v>
      </c>
    </row>
    <row r="22" spans="1:3" x14ac:dyDescent="0.3">
      <c r="A22" t="s">
        <v>68</v>
      </c>
      <c r="B22" t="s">
        <v>738</v>
      </c>
      <c r="C22">
        <v>8</v>
      </c>
    </row>
    <row r="23" spans="1:3" x14ac:dyDescent="0.3">
      <c r="A23" t="s">
        <v>1429</v>
      </c>
      <c r="B23" t="s">
        <v>1591</v>
      </c>
      <c r="C23">
        <v>6</v>
      </c>
    </row>
    <row r="24" spans="1:3" x14ac:dyDescent="0.3">
      <c r="A24" t="s">
        <v>1381</v>
      </c>
      <c r="B24" t="s">
        <v>1589</v>
      </c>
      <c r="C24">
        <v>6</v>
      </c>
    </row>
    <row r="25" spans="1:3" x14ac:dyDescent="0.3">
      <c r="A25" t="s">
        <v>88</v>
      </c>
      <c r="B25" t="s">
        <v>354</v>
      </c>
      <c r="C25">
        <v>11</v>
      </c>
    </row>
    <row r="26" spans="1:3" x14ac:dyDescent="0.3">
      <c r="A26" t="s">
        <v>994</v>
      </c>
      <c r="B26" t="s">
        <v>1589</v>
      </c>
      <c r="C26">
        <v>7</v>
      </c>
    </row>
    <row r="27" spans="1:3" x14ac:dyDescent="0.3">
      <c r="A27" t="s">
        <v>175</v>
      </c>
      <c r="B27" t="s">
        <v>355</v>
      </c>
      <c r="C27">
        <v>10</v>
      </c>
    </row>
    <row r="28" spans="1:3" x14ac:dyDescent="0.3">
      <c r="A28" t="s">
        <v>1438</v>
      </c>
      <c r="B28" t="s">
        <v>1589</v>
      </c>
      <c r="C28">
        <v>7</v>
      </c>
    </row>
    <row r="29" spans="1:3" x14ac:dyDescent="0.3">
      <c r="A29" t="s">
        <v>111</v>
      </c>
      <c r="B29" t="s">
        <v>354</v>
      </c>
      <c r="C29">
        <v>9</v>
      </c>
    </row>
    <row r="30" spans="1:3" x14ac:dyDescent="0.3">
      <c r="A30" t="s">
        <v>1370</v>
      </c>
      <c r="B30" t="s">
        <v>1591</v>
      </c>
      <c r="C30">
        <v>6</v>
      </c>
    </row>
    <row r="31" spans="1:3" x14ac:dyDescent="0.3">
      <c r="A31" t="s">
        <v>1365</v>
      </c>
      <c r="B31" t="s">
        <v>1591</v>
      </c>
      <c r="C31">
        <v>6</v>
      </c>
    </row>
    <row r="32" spans="1:3" x14ac:dyDescent="0.3">
      <c r="A32" t="s">
        <v>332</v>
      </c>
      <c r="B32" t="s">
        <v>1590</v>
      </c>
      <c r="C32">
        <v>8</v>
      </c>
    </row>
    <row r="33" spans="1:3" x14ac:dyDescent="0.3">
      <c r="A33" t="s">
        <v>69</v>
      </c>
      <c r="B33" t="s">
        <v>356</v>
      </c>
      <c r="C33">
        <v>10</v>
      </c>
    </row>
    <row r="34" spans="1:3" x14ac:dyDescent="0.3">
      <c r="A34" t="s">
        <v>364</v>
      </c>
      <c r="B34" t="s">
        <v>354</v>
      </c>
      <c r="C34">
        <v>10</v>
      </c>
    </row>
    <row r="35" spans="1:3" x14ac:dyDescent="0.3">
      <c r="A35" t="s">
        <v>1446</v>
      </c>
      <c r="B35" t="s">
        <v>738</v>
      </c>
      <c r="C35">
        <v>8</v>
      </c>
    </row>
    <row r="36" spans="1:3" x14ac:dyDescent="0.3">
      <c r="A36" t="s">
        <v>76</v>
      </c>
      <c r="B36" t="s">
        <v>355</v>
      </c>
      <c r="C36">
        <v>11</v>
      </c>
    </row>
    <row r="37" spans="1:3" x14ac:dyDescent="0.3">
      <c r="A37" t="s">
        <v>1447</v>
      </c>
      <c r="B37" t="s">
        <v>738</v>
      </c>
      <c r="C37">
        <v>8</v>
      </c>
    </row>
    <row r="38" spans="1:3" x14ac:dyDescent="0.3">
      <c r="A38" t="s">
        <v>10</v>
      </c>
      <c r="B38" t="s">
        <v>354</v>
      </c>
      <c r="C38">
        <v>9</v>
      </c>
    </row>
    <row r="39" spans="1:3" x14ac:dyDescent="0.3">
      <c r="A39" t="s">
        <v>106</v>
      </c>
      <c r="B39" t="s">
        <v>355</v>
      </c>
      <c r="C39">
        <v>11</v>
      </c>
    </row>
    <row r="40" spans="1:3" x14ac:dyDescent="0.3">
      <c r="A40" t="s">
        <v>378</v>
      </c>
      <c r="B40" t="s">
        <v>738</v>
      </c>
      <c r="C40">
        <v>7</v>
      </c>
    </row>
    <row r="41" spans="1:3" x14ac:dyDescent="0.3">
      <c r="A41" t="s">
        <v>123</v>
      </c>
      <c r="B41" t="s">
        <v>354</v>
      </c>
      <c r="C41">
        <v>11</v>
      </c>
    </row>
    <row r="42" spans="1:3" x14ac:dyDescent="0.3">
      <c r="A42" t="s">
        <v>110</v>
      </c>
      <c r="B42" t="s">
        <v>356</v>
      </c>
      <c r="C42">
        <v>11</v>
      </c>
    </row>
    <row r="43" spans="1:3" x14ac:dyDescent="0.3">
      <c r="A43" t="s">
        <v>112</v>
      </c>
      <c r="B43" t="s">
        <v>354</v>
      </c>
      <c r="C43">
        <v>10</v>
      </c>
    </row>
    <row r="44" spans="1:3" x14ac:dyDescent="0.3">
      <c r="A44" t="s">
        <v>198</v>
      </c>
      <c r="B44" t="s">
        <v>355</v>
      </c>
      <c r="C44">
        <v>10</v>
      </c>
    </row>
    <row r="45" spans="1:3" x14ac:dyDescent="0.3">
      <c r="A45" t="s">
        <v>67</v>
      </c>
      <c r="B45" t="s">
        <v>1590</v>
      </c>
      <c r="C45">
        <v>8</v>
      </c>
    </row>
    <row r="46" spans="1:3" x14ac:dyDescent="0.3">
      <c r="A46" t="s">
        <v>13</v>
      </c>
      <c r="B46" t="s">
        <v>355</v>
      </c>
      <c r="C46">
        <v>11</v>
      </c>
    </row>
    <row r="47" spans="1:3" x14ac:dyDescent="0.3">
      <c r="A47" t="s">
        <v>251</v>
      </c>
      <c r="B47" t="s">
        <v>356</v>
      </c>
      <c r="C47">
        <v>12</v>
      </c>
    </row>
    <row r="48" spans="1:3" x14ac:dyDescent="0.3">
      <c r="A48" t="s">
        <v>365</v>
      </c>
      <c r="B48" t="s">
        <v>354</v>
      </c>
      <c r="C48">
        <v>11</v>
      </c>
    </row>
    <row r="49" spans="1:3" x14ac:dyDescent="0.3">
      <c r="A49" t="s">
        <v>595</v>
      </c>
      <c r="B49" t="s">
        <v>1591</v>
      </c>
      <c r="C49">
        <v>8</v>
      </c>
    </row>
    <row r="50" spans="1:3" x14ac:dyDescent="0.3">
      <c r="A50" t="s">
        <v>1525</v>
      </c>
      <c r="B50" t="s">
        <v>1589</v>
      </c>
      <c r="C50">
        <v>6</v>
      </c>
    </row>
    <row r="51" spans="1:3" x14ac:dyDescent="0.3">
      <c r="A51" t="s">
        <v>34</v>
      </c>
      <c r="B51" t="s">
        <v>354</v>
      </c>
      <c r="C51">
        <v>10</v>
      </c>
    </row>
    <row r="52" spans="1:3" x14ac:dyDescent="0.3">
      <c r="A52" t="s">
        <v>1457</v>
      </c>
      <c r="B52" t="s">
        <v>1590</v>
      </c>
      <c r="C52">
        <v>6</v>
      </c>
    </row>
    <row r="53" spans="1:3" x14ac:dyDescent="0.3">
      <c r="A53" t="s">
        <v>1500</v>
      </c>
      <c r="B53" t="s">
        <v>1590</v>
      </c>
      <c r="C53">
        <v>7</v>
      </c>
    </row>
    <row r="54" spans="1:3" x14ac:dyDescent="0.3">
      <c r="A54" t="s">
        <v>618</v>
      </c>
      <c r="B54" t="s">
        <v>356</v>
      </c>
      <c r="C54">
        <v>9</v>
      </c>
    </row>
    <row r="55" spans="1:3" x14ac:dyDescent="0.3">
      <c r="A55" t="s">
        <v>77</v>
      </c>
      <c r="B55" t="s">
        <v>356</v>
      </c>
      <c r="C55">
        <v>12</v>
      </c>
    </row>
    <row r="56" spans="1:3" x14ac:dyDescent="0.3">
      <c r="A56" t="s">
        <v>1592</v>
      </c>
      <c r="B56" t="s">
        <v>1589</v>
      </c>
      <c r="C56">
        <v>7</v>
      </c>
    </row>
    <row r="57" spans="1:3" x14ac:dyDescent="0.3">
      <c r="A57" t="s">
        <v>11</v>
      </c>
      <c r="B57" t="s">
        <v>356</v>
      </c>
      <c r="C57">
        <v>10</v>
      </c>
    </row>
    <row r="58" spans="1:3" x14ac:dyDescent="0.3">
      <c r="A58" t="s">
        <v>1464</v>
      </c>
      <c r="B58" t="s">
        <v>1590</v>
      </c>
      <c r="C58">
        <v>6</v>
      </c>
    </row>
    <row r="59" spans="1:3" x14ac:dyDescent="0.3">
      <c r="A59" t="s">
        <v>74</v>
      </c>
      <c r="B59" t="s">
        <v>354</v>
      </c>
      <c r="C59">
        <v>11</v>
      </c>
    </row>
    <row r="60" spans="1:3" x14ac:dyDescent="0.3">
      <c r="A60" t="s">
        <v>1468</v>
      </c>
      <c r="B60" t="s">
        <v>1591</v>
      </c>
      <c r="C60">
        <v>6</v>
      </c>
    </row>
    <row r="61" spans="1:3" x14ac:dyDescent="0.3">
      <c r="A61" s="26" t="s">
        <v>379</v>
      </c>
      <c r="B61" t="s">
        <v>1589</v>
      </c>
      <c r="C61">
        <v>7</v>
      </c>
    </row>
    <row r="62" spans="1:3" x14ac:dyDescent="0.3">
      <c r="A62" t="s">
        <v>1382</v>
      </c>
      <c r="B62" t="s">
        <v>355</v>
      </c>
      <c r="C62">
        <v>9</v>
      </c>
    </row>
    <row r="63" spans="1:3" x14ac:dyDescent="0.3">
      <c r="A63" t="s">
        <v>118</v>
      </c>
      <c r="B63" t="s">
        <v>354</v>
      </c>
      <c r="C63">
        <v>11</v>
      </c>
    </row>
    <row r="64" spans="1:3" x14ac:dyDescent="0.3">
      <c r="A64" t="s">
        <v>82</v>
      </c>
      <c r="B64" t="s">
        <v>354</v>
      </c>
      <c r="C64">
        <v>11</v>
      </c>
    </row>
    <row r="65" spans="1:3" x14ac:dyDescent="0.3">
      <c r="A65" t="s">
        <v>416</v>
      </c>
      <c r="B65" t="s">
        <v>354</v>
      </c>
      <c r="C65">
        <v>9</v>
      </c>
    </row>
    <row r="66" spans="1:3" x14ac:dyDescent="0.3">
      <c r="A66" t="s">
        <v>109</v>
      </c>
      <c r="B66" t="s">
        <v>738</v>
      </c>
      <c r="C66">
        <v>8</v>
      </c>
    </row>
    <row r="67" spans="1:3" x14ac:dyDescent="0.3">
      <c r="A67" t="s">
        <v>417</v>
      </c>
      <c r="B67" t="s">
        <v>354</v>
      </c>
      <c r="C67">
        <v>12</v>
      </c>
    </row>
    <row r="68" spans="1:3" x14ac:dyDescent="0.3">
      <c r="A68" t="s">
        <v>664</v>
      </c>
      <c r="B68" t="s">
        <v>356</v>
      </c>
      <c r="C68">
        <v>9</v>
      </c>
    </row>
    <row r="69" spans="1:3" x14ac:dyDescent="0.3">
      <c r="A69" t="s">
        <v>343</v>
      </c>
      <c r="B69" t="s">
        <v>1591</v>
      </c>
      <c r="C69">
        <v>7</v>
      </c>
    </row>
    <row r="70" spans="1:3" x14ac:dyDescent="0.3">
      <c r="A70" t="s">
        <v>347</v>
      </c>
      <c r="B70" t="s">
        <v>1590</v>
      </c>
      <c r="C70">
        <v>7</v>
      </c>
    </row>
    <row r="71" spans="1:3" x14ac:dyDescent="0.3">
      <c r="A71" t="s">
        <v>363</v>
      </c>
      <c r="B71" t="s">
        <v>1591</v>
      </c>
      <c r="C71">
        <v>8</v>
      </c>
    </row>
    <row r="72" spans="1:3" x14ac:dyDescent="0.3">
      <c r="A72" t="s">
        <v>381</v>
      </c>
      <c r="B72" t="s">
        <v>1591</v>
      </c>
      <c r="C72">
        <v>7</v>
      </c>
    </row>
    <row r="73" spans="1:3" x14ac:dyDescent="0.3">
      <c r="A73" t="s">
        <v>705</v>
      </c>
      <c r="B73" t="s">
        <v>1495</v>
      </c>
      <c r="C73">
        <v>12</v>
      </c>
    </row>
    <row r="74" spans="1:3" x14ac:dyDescent="0.3">
      <c r="A74" t="s">
        <v>369</v>
      </c>
      <c r="B74" t="s">
        <v>354</v>
      </c>
      <c r="C74">
        <v>10</v>
      </c>
    </row>
    <row r="75" spans="1:3" x14ac:dyDescent="0.3">
      <c r="A75" t="s">
        <v>80</v>
      </c>
      <c r="B75" t="s">
        <v>738</v>
      </c>
      <c r="C75">
        <v>8</v>
      </c>
    </row>
    <row r="76" spans="1:3" x14ac:dyDescent="0.3">
      <c r="A76" t="s">
        <v>1481</v>
      </c>
      <c r="B76" t="s">
        <v>354</v>
      </c>
      <c r="C76">
        <v>10</v>
      </c>
    </row>
    <row r="77" spans="1:3" x14ac:dyDescent="0.3">
      <c r="A77" t="s">
        <v>119</v>
      </c>
      <c r="B77" t="s">
        <v>355</v>
      </c>
      <c r="C77">
        <v>10</v>
      </c>
    </row>
    <row r="78" spans="1:3" x14ac:dyDescent="0.3">
      <c r="A78" t="s">
        <v>248</v>
      </c>
      <c r="B78" t="s">
        <v>1589</v>
      </c>
      <c r="C78">
        <v>8</v>
      </c>
    </row>
    <row r="79" spans="1:3" x14ac:dyDescent="0.3">
      <c r="A79" s="91" t="s">
        <v>118</v>
      </c>
      <c r="B79" s="91">
        <v>11</v>
      </c>
      <c r="C79" s="91" t="s">
        <v>356</v>
      </c>
    </row>
    <row r="80" spans="1:3" x14ac:dyDescent="0.3">
      <c r="A80" s="91" t="s">
        <v>81</v>
      </c>
      <c r="B80" s="91">
        <v>12</v>
      </c>
      <c r="C80" s="91" t="s">
        <v>1495</v>
      </c>
    </row>
    <row r="81" spans="1:3" x14ac:dyDescent="0.3">
      <c r="A81" s="91" t="s">
        <v>82</v>
      </c>
      <c r="B81" s="91">
        <v>11</v>
      </c>
      <c r="C81" s="91" t="s">
        <v>355</v>
      </c>
    </row>
    <row r="82" spans="1:3" x14ac:dyDescent="0.3">
      <c r="A82" s="91" t="s">
        <v>655</v>
      </c>
      <c r="B82" s="91">
        <v>12</v>
      </c>
      <c r="C82" s="91" t="s">
        <v>1495</v>
      </c>
    </row>
    <row r="83" spans="1:3" x14ac:dyDescent="0.3">
      <c r="A83" s="91" t="s">
        <v>416</v>
      </c>
      <c r="B83" s="91">
        <v>9</v>
      </c>
      <c r="C83" s="91" t="s">
        <v>354</v>
      </c>
    </row>
    <row r="84" spans="1:3" x14ac:dyDescent="0.3">
      <c r="A84" s="91" t="s">
        <v>109</v>
      </c>
      <c r="B84" s="91">
        <v>8</v>
      </c>
      <c r="C84" s="91" t="s">
        <v>738</v>
      </c>
    </row>
    <row r="85" spans="1:3" x14ac:dyDescent="0.3">
      <c r="A85" s="91" t="s">
        <v>417</v>
      </c>
      <c r="B85" s="91">
        <v>12</v>
      </c>
      <c r="C85" s="91" t="s">
        <v>354</v>
      </c>
    </row>
    <row r="86" spans="1:3" x14ac:dyDescent="0.3">
      <c r="A86" s="91" t="s">
        <v>100</v>
      </c>
      <c r="B86" s="91">
        <v>12</v>
      </c>
      <c r="C86" s="91" t="s">
        <v>1495</v>
      </c>
    </row>
    <row r="87" spans="1:3" x14ac:dyDescent="0.3">
      <c r="A87" s="91" t="s">
        <v>664</v>
      </c>
      <c r="B87" s="91">
        <v>9</v>
      </c>
      <c r="C87" s="91" t="s">
        <v>354</v>
      </c>
    </row>
    <row r="88" spans="1:3" x14ac:dyDescent="0.3">
      <c r="A88" s="91" t="s">
        <v>1388</v>
      </c>
      <c r="B88" s="91">
        <v>7</v>
      </c>
      <c r="C88" s="91" t="s">
        <v>1368</v>
      </c>
    </row>
    <row r="89" spans="1:3" x14ac:dyDescent="0.3">
      <c r="A89" s="91" t="s">
        <v>343</v>
      </c>
      <c r="B89" s="91">
        <v>7</v>
      </c>
      <c r="C89" s="91" t="s">
        <v>1368</v>
      </c>
    </row>
    <row r="90" spans="1:3" x14ac:dyDescent="0.3">
      <c r="A90" s="91" t="s">
        <v>238</v>
      </c>
      <c r="B90" s="91">
        <v>12</v>
      </c>
      <c r="C90" s="91" t="s">
        <v>1495</v>
      </c>
    </row>
    <row r="91" spans="1:3" x14ac:dyDescent="0.3">
      <c r="A91" s="91" t="s">
        <v>347</v>
      </c>
      <c r="B91" s="91">
        <v>7</v>
      </c>
      <c r="C91" s="91" t="s">
        <v>1368</v>
      </c>
    </row>
    <row r="92" spans="1:3" x14ac:dyDescent="0.3">
      <c r="A92" s="91" t="s">
        <v>363</v>
      </c>
      <c r="B92" s="91">
        <v>8</v>
      </c>
      <c r="C92" s="91" t="s">
        <v>1366</v>
      </c>
    </row>
    <row r="93" spans="1:3" x14ac:dyDescent="0.3">
      <c r="A93" s="91" t="s">
        <v>685</v>
      </c>
      <c r="B93" s="91">
        <v>11</v>
      </c>
      <c r="C93" s="91" t="s">
        <v>367</v>
      </c>
    </row>
    <row r="94" spans="1:3" x14ac:dyDescent="0.3">
      <c r="A94" s="91" t="s">
        <v>116</v>
      </c>
      <c r="B94" s="91">
        <v>12</v>
      </c>
      <c r="C94" s="91" t="s">
        <v>1495</v>
      </c>
    </row>
    <row r="95" spans="1:3" x14ac:dyDescent="0.3">
      <c r="A95" s="91" t="s">
        <v>381</v>
      </c>
      <c r="B95" s="91">
        <v>7</v>
      </c>
      <c r="C95" s="91" t="s">
        <v>1366</v>
      </c>
    </row>
    <row r="96" spans="1:3" x14ac:dyDescent="0.3">
      <c r="A96" s="91" t="s">
        <v>705</v>
      </c>
      <c r="B96" s="91">
        <v>12</v>
      </c>
      <c r="C96" s="91" t="s">
        <v>1495</v>
      </c>
    </row>
    <row r="97" spans="1:3" x14ac:dyDescent="0.3">
      <c r="A97" s="91" t="s">
        <v>369</v>
      </c>
      <c r="B97" s="91">
        <v>10</v>
      </c>
      <c r="C97" s="91" t="s">
        <v>354</v>
      </c>
    </row>
    <row r="98" spans="1:3" x14ac:dyDescent="0.3">
      <c r="A98" s="91" t="s">
        <v>80</v>
      </c>
      <c r="B98" s="91">
        <v>8</v>
      </c>
      <c r="C98" s="91" t="s">
        <v>738</v>
      </c>
    </row>
    <row r="99" spans="1:3" x14ac:dyDescent="0.3">
      <c r="A99" s="91" t="s">
        <v>115</v>
      </c>
      <c r="B99" s="91">
        <v>12</v>
      </c>
      <c r="C99" s="91" t="s">
        <v>1495</v>
      </c>
    </row>
    <row r="100" spans="1:3" x14ac:dyDescent="0.3">
      <c r="A100" s="91" t="s">
        <v>246</v>
      </c>
      <c r="B100" s="91">
        <v>11</v>
      </c>
      <c r="C100" s="91" t="s">
        <v>356</v>
      </c>
    </row>
    <row r="101" spans="1:3" x14ac:dyDescent="0.3">
      <c r="A101" s="91" t="s">
        <v>1481</v>
      </c>
      <c r="B101" s="91">
        <v>10</v>
      </c>
      <c r="C101" s="91" t="s">
        <v>355</v>
      </c>
    </row>
    <row r="102" spans="1:3" x14ac:dyDescent="0.3">
      <c r="A102" s="91" t="s">
        <v>119</v>
      </c>
      <c r="B102" s="91">
        <v>10</v>
      </c>
      <c r="C102" s="91" t="s">
        <v>355</v>
      </c>
    </row>
    <row r="103" spans="1:3" x14ac:dyDescent="0.3">
      <c r="A103" s="91" t="s">
        <v>248</v>
      </c>
      <c r="B103" s="91">
        <v>8</v>
      </c>
      <c r="C103" s="91" t="s">
        <v>1366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02"/>
  <sheetViews>
    <sheetView workbookViewId="0"/>
  </sheetViews>
  <sheetFormatPr defaultRowHeight="13.2" x14ac:dyDescent="0.25"/>
  <sheetData>
    <row r="1" spans="1:8" x14ac:dyDescent="0.25">
      <c r="A1" t="s">
        <v>3</v>
      </c>
      <c r="B1" t="s">
        <v>1</v>
      </c>
      <c r="C1" t="s">
        <v>1396</v>
      </c>
      <c r="D1" t="s">
        <v>1409</v>
      </c>
      <c r="E1" t="s">
        <v>1410</v>
      </c>
      <c r="F1" t="s">
        <v>1410</v>
      </c>
      <c r="G1" t="s">
        <v>1410</v>
      </c>
      <c r="H1" t="s">
        <v>7</v>
      </c>
    </row>
    <row r="2" spans="1:8" x14ac:dyDescent="0.25">
      <c r="A2" t="s">
        <v>125</v>
      </c>
      <c r="C2" t="s">
        <v>880</v>
      </c>
      <c r="D2" t="s">
        <v>376</v>
      </c>
      <c r="E2" t="s">
        <v>425</v>
      </c>
      <c r="F2" t="s">
        <v>1411</v>
      </c>
      <c r="H2" t="s">
        <v>354</v>
      </c>
    </row>
    <row r="3" spans="1:8" x14ac:dyDescent="0.25">
      <c r="A3" t="s">
        <v>134</v>
      </c>
      <c r="C3" t="s">
        <v>1412</v>
      </c>
      <c r="D3" t="s">
        <v>1391</v>
      </c>
      <c r="E3" t="s">
        <v>427</v>
      </c>
      <c r="F3" t="s">
        <v>1413</v>
      </c>
      <c r="H3" t="s">
        <v>354</v>
      </c>
    </row>
    <row r="4" spans="1:8" x14ac:dyDescent="0.25">
      <c r="A4" t="s">
        <v>954</v>
      </c>
      <c r="H4" t="s">
        <v>1368</v>
      </c>
    </row>
    <row r="5" spans="1:8" x14ac:dyDescent="0.25">
      <c r="A5" t="s">
        <v>90</v>
      </c>
      <c r="B5" t="s">
        <v>736</v>
      </c>
      <c r="C5" t="s">
        <v>1412</v>
      </c>
      <c r="D5" t="s">
        <v>1391</v>
      </c>
      <c r="E5" t="s">
        <v>427</v>
      </c>
      <c r="F5" t="s">
        <v>1413</v>
      </c>
      <c r="H5" t="s">
        <v>356</v>
      </c>
    </row>
    <row r="6" spans="1:8" x14ac:dyDescent="0.25">
      <c r="A6" t="s">
        <v>71</v>
      </c>
      <c r="C6" t="s">
        <v>1412</v>
      </c>
      <c r="D6" t="s">
        <v>1391</v>
      </c>
      <c r="E6" t="s">
        <v>427</v>
      </c>
      <c r="F6" t="s">
        <v>1413</v>
      </c>
      <c r="H6" t="s">
        <v>738</v>
      </c>
    </row>
    <row r="7" spans="1:8" x14ac:dyDescent="0.25">
      <c r="A7" t="s">
        <v>402</v>
      </c>
      <c r="C7" t="s">
        <v>339</v>
      </c>
      <c r="E7" t="s">
        <v>338</v>
      </c>
      <c r="F7" t="s">
        <v>1414</v>
      </c>
      <c r="H7" t="s">
        <v>1368</v>
      </c>
    </row>
    <row r="8" spans="1:8" x14ac:dyDescent="0.25">
      <c r="A8" t="s">
        <v>435</v>
      </c>
      <c r="C8" t="s">
        <v>1415</v>
      </c>
      <c r="E8" t="s">
        <v>436</v>
      </c>
      <c r="F8" t="s">
        <v>1413</v>
      </c>
      <c r="H8" t="s">
        <v>355</v>
      </c>
    </row>
    <row r="9" spans="1:8" x14ac:dyDescent="0.25">
      <c r="A9" t="s">
        <v>95</v>
      </c>
      <c r="C9" t="s">
        <v>1416</v>
      </c>
      <c r="E9" t="s">
        <v>441</v>
      </c>
      <c r="F9" t="s">
        <v>1417</v>
      </c>
      <c r="H9" t="s">
        <v>354</v>
      </c>
    </row>
    <row r="10" spans="1:8" x14ac:dyDescent="0.25">
      <c r="A10" t="s">
        <v>1418</v>
      </c>
      <c r="C10" t="s">
        <v>1352</v>
      </c>
      <c r="D10" t="s">
        <v>1392</v>
      </c>
      <c r="E10" t="s">
        <v>443</v>
      </c>
      <c r="F10" t="s">
        <v>1419</v>
      </c>
      <c r="H10" t="s">
        <v>738</v>
      </c>
    </row>
    <row r="11" spans="1:8" x14ac:dyDescent="0.25">
      <c r="A11" t="s">
        <v>403</v>
      </c>
      <c r="D11" t="s">
        <v>1313</v>
      </c>
      <c r="E11" t="s">
        <v>746</v>
      </c>
      <c r="F11" t="s">
        <v>1420</v>
      </c>
      <c r="H11" t="s">
        <v>367</v>
      </c>
    </row>
    <row r="12" spans="1:8" x14ac:dyDescent="0.25">
      <c r="A12" t="s">
        <v>150</v>
      </c>
      <c r="C12" t="s">
        <v>884</v>
      </c>
      <c r="D12" t="s">
        <v>1310</v>
      </c>
      <c r="E12" t="s">
        <v>335</v>
      </c>
      <c r="F12" t="s">
        <v>1420</v>
      </c>
      <c r="H12" t="s">
        <v>354</v>
      </c>
    </row>
    <row r="13" spans="1:8" x14ac:dyDescent="0.25">
      <c r="A13" t="s">
        <v>977</v>
      </c>
      <c r="C13" t="s">
        <v>1421</v>
      </c>
      <c r="E13" t="s">
        <v>454</v>
      </c>
      <c r="F13" t="s">
        <v>1420</v>
      </c>
      <c r="H13" t="s">
        <v>738</v>
      </c>
    </row>
    <row r="14" spans="1:8" x14ac:dyDescent="0.25">
      <c r="A14" t="s">
        <v>333</v>
      </c>
      <c r="C14" t="s">
        <v>1393</v>
      </c>
      <c r="D14" t="s">
        <v>1393</v>
      </c>
      <c r="E14" t="s">
        <v>346</v>
      </c>
      <c r="F14" t="s">
        <v>1422</v>
      </c>
      <c r="H14" t="s">
        <v>1366</v>
      </c>
    </row>
    <row r="15" spans="1:8" x14ac:dyDescent="0.25">
      <c r="A15" t="s">
        <v>152</v>
      </c>
      <c r="C15" t="s">
        <v>1393</v>
      </c>
      <c r="D15" t="s">
        <v>1393</v>
      </c>
      <c r="E15" t="s">
        <v>346</v>
      </c>
      <c r="F15" t="s">
        <v>1422</v>
      </c>
      <c r="H15" t="s">
        <v>367</v>
      </c>
    </row>
    <row r="16" spans="1:8" x14ac:dyDescent="0.25">
      <c r="A16" t="s">
        <v>981</v>
      </c>
      <c r="B16" t="s">
        <v>375</v>
      </c>
      <c r="D16" t="s">
        <v>1371</v>
      </c>
      <c r="E16" t="s">
        <v>465</v>
      </c>
      <c r="F16" t="s">
        <v>1423</v>
      </c>
      <c r="H16" t="s">
        <v>1366</v>
      </c>
    </row>
    <row r="17" spans="1:8" x14ac:dyDescent="0.25">
      <c r="A17" t="s">
        <v>984</v>
      </c>
      <c r="C17" t="s">
        <v>1369</v>
      </c>
      <c r="D17" t="s">
        <v>1394</v>
      </c>
      <c r="E17" t="s">
        <v>387</v>
      </c>
      <c r="F17" t="s">
        <v>1423</v>
      </c>
      <c r="H17" t="s">
        <v>354</v>
      </c>
    </row>
    <row r="18" spans="1:8" x14ac:dyDescent="0.25">
      <c r="A18" t="s">
        <v>383</v>
      </c>
      <c r="D18" t="s">
        <v>1351</v>
      </c>
      <c r="E18" t="s">
        <v>390</v>
      </c>
      <c r="F18" t="s">
        <v>1420</v>
      </c>
      <c r="H18" t="s">
        <v>1367</v>
      </c>
    </row>
    <row r="19" spans="1:8" x14ac:dyDescent="0.25">
      <c r="A19" t="s">
        <v>1380</v>
      </c>
      <c r="C19" t="s">
        <v>1351</v>
      </c>
      <c r="E19" t="s">
        <v>1424</v>
      </c>
      <c r="F19" t="s">
        <v>1420</v>
      </c>
      <c r="H19" t="s">
        <v>1372</v>
      </c>
    </row>
    <row r="20" spans="1:8" x14ac:dyDescent="0.25">
      <c r="A20" t="s">
        <v>368</v>
      </c>
      <c r="C20" t="s">
        <v>374</v>
      </c>
      <c r="E20" t="s">
        <v>373</v>
      </c>
      <c r="F20" t="s">
        <v>1425</v>
      </c>
      <c r="H20" t="s">
        <v>1368</v>
      </c>
    </row>
    <row r="21" spans="1:8" x14ac:dyDescent="0.25">
      <c r="A21" t="s">
        <v>1378</v>
      </c>
      <c r="C21" t="s">
        <v>1376</v>
      </c>
      <c r="E21" s="26" t="s">
        <v>1426</v>
      </c>
      <c r="F21" t="s">
        <v>1419</v>
      </c>
      <c r="H21" t="s">
        <v>400</v>
      </c>
    </row>
    <row r="22" spans="1:8" x14ac:dyDescent="0.25">
      <c r="A22" t="s">
        <v>68</v>
      </c>
      <c r="C22" t="s">
        <v>1427</v>
      </c>
      <c r="D22" t="s">
        <v>1395</v>
      </c>
      <c r="E22" t="s">
        <v>337</v>
      </c>
      <c r="F22" t="s">
        <v>1428</v>
      </c>
      <c r="H22" t="s">
        <v>1367</v>
      </c>
    </row>
    <row r="23" spans="1:8" x14ac:dyDescent="0.25">
      <c r="A23" t="s">
        <v>1429</v>
      </c>
      <c r="C23" t="s">
        <v>1430</v>
      </c>
      <c r="E23" t="s">
        <v>1431</v>
      </c>
      <c r="F23" t="s">
        <v>1425</v>
      </c>
      <c r="H23" t="s">
        <v>1372</v>
      </c>
    </row>
    <row r="24" spans="1:8" x14ac:dyDescent="0.25">
      <c r="A24" t="s">
        <v>1381</v>
      </c>
      <c r="C24" t="s">
        <v>1432</v>
      </c>
      <c r="E24" t="s">
        <v>1433</v>
      </c>
      <c r="F24" t="s">
        <v>1434</v>
      </c>
      <c r="H24" t="s">
        <v>400</v>
      </c>
    </row>
    <row r="25" spans="1:8" x14ac:dyDescent="0.25">
      <c r="A25" t="s">
        <v>88</v>
      </c>
      <c r="C25" t="s">
        <v>894</v>
      </c>
      <c r="E25" t="s">
        <v>483</v>
      </c>
      <c r="F25" t="s">
        <v>1434</v>
      </c>
      <c r="H25" t="s">
        <v>355</v>
      </c>
    </row>
    <row r="26" spans="1:8" x14ac:dyDescent="0.25">
      <c r="A26" t="s">
        <v>994</v>
      </c>
      <c r="C26" t="s">
        <v>894</v>
      </c>
      <c r="E26" t="s">
        <v>483</v>
      </c>
      <c r="F26" t="s">
        <v>1434</v>
      </c>
      <c r="H26" t="s">
        <v>1367</v>
      </c>
    </row>
    <row r="27" spans="1:8" x14ac:dyDescent="0.25">
      <c r="A27" t="s">
        <v>120</v>
      </c>
      <c r="B27" t="s">
        <v>766</v>
      </c>
      <c r="C27" t="s">
        <v>1435</v>
      </c>
      <c r="D27" t="s">
        <v>1364</v>
      </c>
      <c r="E27" t="s">
        <v>487</v>
      </c>
      <c r="F27" t="s">
        <v>1420</v>
      </c>
      <c r="H27" t="s">
        <v>356</v>
      </c>
    </row>
    <row r="28" spans="1:8" x14ac:dyDescent="0.25">
      <c r="A28" t="s">
        <v>12</v>
      </c>
      <c r="C28" t="s">
        <v>1397</v>
      </c>
      <c r="D28" t="s">
        <v>1397</v>
      </c>
      <c r="E28" t="s">
        <v>495</v>
      </c>
      <c r="F28" t="s">
        <v>1420</v>
      </c>
      <c r="H28" t="s">
        <v>737</v>
      </c>
    </row>
    <row r="29" spans="1:8" x14ac:dyDescent="0.25">
      <c r="A29" t="s">
        <v>175</v>
      </c>
      <c r="D29" t="s">
        <v>1398</v>
      </c>
      <c r="E29" t="s">
        <v>502</v>
      </c>
      <c r="F29" t="s">
        <v>1436</v>
      </c>
      <c r="H29" t="s">
        <v>356</v>
      </c>
    </row>
    <row r="30" spans="1:8" x14ac:dyDescent="0.25">
      <c r="A30" t="s">
        <v>55</v>
      </c>
      <c r="C30" t="s">
        <v>1437</v>
      </c>
      <c r="D30" t="s">
        <v>1399</v>
      </c>
      <c r="E30" t="s">
        <v>505</v>
      </c>
      <c r="F30" t="s">
        <v>1420</v>
      </c>
      <c r="H30" t="s">
        <v>737</v>
      </c>
    </row>
    <row r="31" spans="1:8" x14ac:dyDescent="0.25">
      <c r="A31" t="s">
        <v>1438</v>
      </c>
      <c r="C31" t="s">
        <v>898</v>
      </c>
      <c r="E31" t="s">
        <v>407</v>
      </c>
      <c r="F31" t="s">
        <v>1439</v>
      </c>
      <c r="H31" t="s">
        <v>1366</v>
      </c>
    </row>
    <row r="32" spans="1:8" x14ac:dyDescent="0.25">
      <c r="A32" t="s">
        <v>111</v>
      </c>
      <c r="C32" t="s">
        <v>898</v>
      </c>
      <c r="E32" t="s">
        <v>407</v>
      </c>
      <c r="F32" t="s">
        <v>1439</v>
      </c>
      <c r="H32" t="s">
        <v>738</v>
      </c>
    </row>
    <row r="33" spans="1:8" x14ac:dyDescent="0.25">
      <c r="A33" t="s">
        <v>1370</v>
      </c>
      <c r="C33" t="s">
        <v>1362</v>
      </c>
      <c r="E33" s="26" t="s">
        <v>1440</v>
      </c>
      <c r="F33" t="s">
        <v>1441</v>
      </c>
      <c r="H33" t="s">
        <v>400</v>
      </c>
    </row>
    <row r="34" spans="1:8" x14ac:dyDescent="0.25">
      <c r="A34" t="s">
        <v>25</v>
      </c>
      <c r="B34" t="s">
        <v>776</v>
      </c>
      <c r="C34" t="s">
        <v>1442</v>
      </c>
      <c r="D34" t="s">
        <v>1400</v>
      </c>
      <c r="E34" t="s">
        <v>511</v>
      </c>
      <c r="F34" t="s">
        <v>1417</v>
      </c>
      <c r="H34" t="s">
        <v>737</v>
      </c>
    </row>
    <row r="35" spans="1:8" x14ac:dyDescent="0.25">
      <c r="A35" t="s">
        <v>1365</v>
      </c>
      <c r="C35" t="s">
        <v>1350</v>
      </c>
      <c r="E35" t="s">
        <v>1361</v>
      </c>
      <c r="F35" t="s">
        <v>1420</v>
      </c>
      <c r="H35" t="s">
        <v>1372</v>
      </c>
    </row>
    <row r="36" spans="1:8" x14ac:dyDescent="0.25">
      <c r="A36" t="s">
        <v>1443</v>
      </c>
      <c r="C36" t="s">
        <v>1350</v>
      </c>
      <c r="E36" t="s">
        <v>777</v>
      </c>
      <c r="F36" t="s">
        <v>1420</v>
      </c>
      <c r="H36" t="s">
        <v>1367</v>
      </c>
    </row>
    <row r="37" spans="1:8" x14ac:dyDescent="0.25">
      <c r="A37" t="s">
        <v>332</v>
      </c>
      <c r="C37" t="s">
        <v>352</v>
      </c>
      <c r="E37" t="s">
        <v>351</v>
      </c>
      <c r="F37" t="s">
        <v>1420</v>
      </c>
      <c r="H37" t="s">
        <v>1367</v>
      </c>
    </row>
    <row r="38" spans="1:8" x14ac:dyDescent="0.25">
      <c r="A38" t="s">
        <v>69</v>
      </c>
      <c r="C38" t="s">
        <v>388</v>
      </c>
      <c r="E38" t="s">
        <v>520</v>
      </c>
      <c r="F38" t="s">
        <v>1428</v>
      </c>
      <c r="H38" t="s">
        <v>356</v>
      </c>
    </row>
    <row r="39" spans="1:8" x14ac:dyDescent="0.25">
      <c r="A39" t="s">
        <v>1444</v>
      </c>
      <c r="C39" t="s">
        <v>1445</v>
      </c>
      <c r="E39" t="s">
        <v>782</v>
      </c>
      <c r="F39" t="s">
        <v>1413</v>
      </c>
      <c r="H39" t="s">
        <v>355</v>
      </c>
    </row>
    <row r="40" spans="1:8" x14ac:dyDescent="0.25">
      <c r="A40" t="s">
        <v>1446</v>
      </c>
      <c r="C40" t="s">
        <v>901</v>
      </c>
      <c r="E40" t="s">
        <v>523</v>
      </c>
      <c r="F40" t="s">
        <v>1417</v>
      </c>
      <c r="H40" t="s">
        <v>1368</v>
      </c>
    </row>
    <row r="41" spans="1:8" x14ac:dyDescent="0.25">
      <c r="A41" t="s">
        <v>76</v>
      </c>
      <c r="C41" t="s">
        <v>902</v>
      </c>
      <c r="E41" t="s">
        <v>526</v>
      </c>
      <c r="F41" t="s">
        <v>1436</v>
      </c>
      <c r="H41" t="s">
        <v>354</v>
      </c>
    </row>
    <row r="42" spans="1:8" x14ac:dyDescent="0.25">
      <c r="A42" t="s">
        <v>1447</v>
      </c>
      <c r="C42" t="s">
        <v>905</v>
      </c>
      <c r="E42" t="s">
        <v>532</v>
      </c>
      <c r="F42" t="s">
        <v>1419</v>
      </c>
      <c r="H42" t="s">
        <v>1367</v>
      </c>
    </row>
    <row r="43" spans="1:8" x14ac:dyDescent="0.25">
      <c r="A43" t="s">
        <v>10</v>
      </c>
      <c r="C43" t="s">
        <v>371</v>
      </c>
      <c r="E43" t="s">
        <v>540</v>
      </c>
      <c r="F43" t="s">
        <v>1417</v>
      </c>
      <c r="H43" t="s">
        <v>738</v>
      </c>
    </row>
    <row r="44" spans="1:8" x14ac:dyDescent="0.25">
      <c r="A44" t="s">
        <v>1022</v>
      </c>
      <c r="C44" t="s">
        <v>1360</v>
      </c>
      <c r="E44" t="s">
        <v>546</v>
      </c>
      <c r="F44" t="s">
        <v>1428</v>
      </c>
      <c r="H44" t="s">
        <v>354</v>
      </c>
    </row>
    <row r="45" spans="1:8" x14ac:dyDescent="0.25">
      <c r="A45" t="s">
        <v>107</v>
      </c>
      <c r="B45" t="s">
        <v>794</v>
      </c>
      <c r="C45" t="s">
        <v>345</v>
      </c>
      <c r="D45" t="s">
        <v>1448</v>
      </c>
      <c r="E45" t="s">
        <v>552</v>
      </c>
      <c r="F45" t="s">
        <v>1449</v>
      </c>
      <c r="H45" t="s">
        <v>737</v>
      </c>
    </row>
    <row r="46" spans="1:8" x14ac:dyDescent="0.25">
      <c r="A46" t="s">
        <v>106</v>
      </c>
      <c r="C46" t="s">
        <v>345</v>
      </c>
      <c r="D46" t="s">
        <v>1448</v>
      </c>
      <c r="E46" t="s">
        <v>552</v>
      </c>
      <c r="F46" t="s">
        <v>1449</v>
      </c>
      <c r="H46" t="s">
        <v>355</v>
      </c>
    </row>
    <row r="47" spans="1:8" x14ac:dyDescent="0.25">
      <c r="A47" t="s">
        <v>378</v>
      </c>
      <c r="C47" t="s">
        <v>909</v>
      </c>
      <c r="E47" t="s">
        <v>410</v>
      </c>
      <c r="F47" t="s">
        <v>1423</v>
      </c>
      <c r="H47" t="s">
        <v>1366</v>
      </c>
    </row>
    <row r="48" spans="1:8" x14ac:dyDescent="0.25">
      <c r="A48" t="s">
        <v>123</v>
      </c>
      <c r="C48" t="s">
        <v>909</v>
      </c>
      <c r="E48" t="s">
        <v>410</v>
      </c>
      <c r="F48" t="s">
        <v>1423</v>
      </c>
      <c r="H48" t="s">
        <v>354</v>
      </c>
    </row>
    <row r="49" spans="1:8" x14ac:dyDescent="0.25">
      <c r="A49" t="s">
        <v>110</v>
      </c>
      <c r="C49" t="s">
        <v>911</v>
      </c>
      <c r="E49" t="s">
        <v>559</v>
      </c>
      <c r="F49" t="s">
        <v>1425</v>
      </c>
      <c r="H49" t="s">
        <v>354</v>
      </c>
    </row>
    <row r="50" spans="1:8" x14ac:dyDescent="0.25">
      <c r="A50" t="s">
        <v>112</v>
      </c>
      <c r="C50" t="s">
        <v>1450</v>
      </c>
      <c r="E50" t="s">
        <v>377</v>
      </c>
      <c r="F50" t="s">
        <v>1425</v>
      </c>
      <c r="H50" t="s">
        <v>354</v>
      </c>
    </row>
    <row r="51" spans="1:8" x14ac:dyDescent="0.25">
      <c r="A51" t="s">
        <v>198</v>
      </c>
      <c r="C51" t="s">
        <v>1451</v>
      </c>
      <c r="D51" t="s">
        <v>1387</v>
      </c>
      <c r="E51" t="s">
        <v>386</v>
      </c>
      <c r="F51" t="s">
        <v>1420</v>
      </c>
      <c r="H51" t="s">
        <v>354</v>
      </c>
    </row>
    <row r="52" spans="1:8" x14ac:dyDescent="0.25">
      <c r="A52" t="s">
        <v>67</v>
      </c>
      <c r="C52" t="s">
        <v>1323</v>
      </c>
      <c r="E52" t="s">
        <v>1452</v>
      </c>
      <c r="F52" t="s">
        <v>1413</v>
      </c>
      <c r="H52" t="s">
        <v>1368</v>
      </c>
    </row>
    <row r="53" spans="1:8" x14ac:dyDescent="0.25">
      <c r="A53" t="s">
        <v>13</v>
      </c>
      <c r="C53" t="s">
        <v>1323</v>
      </c>
      <c r="D53" t="s">
        <v>1323</v>
      </c>
      <c r="E53" t="s">
        <v>1452</v>
      </c>
      <c r="F53" t="s">
        <v>1413</v>
      </c>
      <c r="H53" t="s">
        <v>356</v>
      </c>
    </row>
    <row r="54" spans="1:8" x14ac:dyDescent="0.25">
      <c r="A54" t="s">
        <v>366</v>
      </c>
      <c r="C54" t="s">
        <v>1453</v>
      </c>
      <c r="E54" t="s">
        <v>807</v>
      </c>
      <c r="F54" t="s">
        <v>1414</v>
      </c>
      <c r="H54" t="s">
        <v>1367</v>
      </c>
    </row>
    <row r="55" spans="1:8" x14ac:dyDescent="0.25">
      <c r="A55" t="s">
        <v>205</v>
      </c>
      <c r="C55" t="s">
        <v>1337</v>
      </c>
      <c r="E55" t="s">
        <v>572</v>
      </c>
      <c r="F55" t="s">
        <v>1422</v>
      </c>
      <c r="H55" t="s">
        <v>1368</v>
      </c>
    </row>
    <row r="56" spans="1:8" x14ac:dyDescent="0.25">
      <c r="A56" t="s">
        <v>251</v>
      </c>
      <c r="C56" t="s">
        <v>1454</v>
      </c>
      <c r="D56" t="s">
        <v>1401</v>
      </c>
      <c r="E56" t="s">
        <v>577</v>
      </c>
      <c r="F56" t="s">
        <v>1417</v>
      </c>
      <c r="H56" t="s">
        <v>356</v>
      </c>
    </row>
    <row r="57" spans="1:8" x14ac:dyDescent="0.25">
      <c r="A57" t="s">
        <v>365</v>
      </c>
      <c r="C57" t="s">
        <v>359</v>
      </c>
      <c r="E57" t="s">
        <v>358</v>
      </c>
      <c r="F57" t="s">
        <v>1434</v>
      </c>
      <c r="H57" t="s">
        <v>355</v>
      </c>
    </row>
    <row r="58" spans="1:8" x14ac:dyDescent="0.25">
      <c r="A58" t="s">
        <v>1047</v>
      </c>
      <c r="C58" t="s">
        <v>917</v>
      </c>
      <c r="E58" t="s">
        <v>585</v>
      </c>
      <c r="F58" t="s">
        <v>1455</v>
      </c>
      <c r="H58" t="s">
        <v>367</v>
      </c>
    </row>
    <row r="59" spans="1:8" x14ac:dyDescent="0.25">
      <c r="A59" t="s">
        <v>21</v>
      </c>
      <c r="D59" t="s">
        <v>1402</v>
      </c>
      <c r="E59" t="s">
        <v>593</v>
      </c>
      <c r="F59" t="s">
        <v>1428</v>
      </c>
      <c r="H59" t="s">
        <v>737</v>
      </c>
    </row>
    <row r="60" spans="1:8" x14ac:dyDescent="0.25">
      <c r="A60" t="s">
        <v>595</v>
      </c>
      <c r="D60" t="s">
        <v>1374</v>
      </c>
      <c r="E60" t="s">
        <v>596</v>
      </c>
      <c r="F60" t="s">
        <v>1420</v>
      </c>
      <c r="H60" t="s">
        <v>1366</v>
      </c>
    </row>
    <row r="61" spans="1:8" x14ac:dyDescent="0.25">
      <c r="A61" t="s">
        <v>219</v>
      </c>
      <c r="C61" t="s">
        <v>920</v>
      </c>
      <c r="E61" t="s">
        <v>603</v>
      </c>
      <c r="F61" t="s">
        <v>1423</v>
      </c>
      <c r="H61" t="s">
        <v>355</v>
      </c>
    </row>
    <row r="62" spans="1:8" x14ac:dyDescent="0.25">
      <c r="A62" t="s">
        <v>31</v>
      </c>
      <c r="C62" t="s">
        <v>922</v>
      </c>
      <c r="D62" t="s">
        <v>922</v>
      </c>
      <c r="E62" t="s">
        <v>606</v>
      </c>
      <c r="F62" t="s">
        <v>1413</v>
      </c>
      <c r="H62" t="s">
        <v>356</v>
      </c>
    </row>
    <row r="63" spans="1:8" x14ac:dyDescent="0.25">
      <c r="A63" t="s">
        <v>34</v>
      </c>
      <c r="C63" t="s">
        <v>922</v>
      </c>
      <c r="D63" t="s">
        <v>922</v>
      </c>
      <c r="E63" t="s">
        <v>606</v>
      </c>
      <c r="F63" t="s">
        <v>1413</v>
      </c>
      <c r="H63" t="s">
        <v>354</v>
      </c>
    </row>
    <row r="64" spans="1:8" x14ac:dyDescent="0.25">
      <c r="A64" t="s">
        <v>103</v>
      </c>
      <c r="C64" t="s">
        <v>1456</v>
      </c>
      <c r="D64" t="s">
        <v>1403</v>
      </c>
      <c r="E64" t="s">
        <v>608</v>
      </c>
      <c r="F64" t="s">
        <v>1419</v>
      </c>
      <c r="H64" t="s">
        <v>356</v>
      </c>
    </row>
    <row r="65" spans="1:8" x14ac:dyDescent="0.25">
      <c r="A65" t="s">
        <v>1457</v>
      </c>
      <c r="C65" t="s">
        <v>1386</v>
      </c>
      <c r="E65" s="26" t="s">
        <v>1458</v>
      </c>
      <c r="F65" t="s">
        <v>1425</v>
      </c>
      <c r="H65" t="s">
        <v>400</v>
      </c>
    </row>
    <row r="66" spans="1:8" x14ac:dyDescent="0.25">
      <c r="A66" t="s">
        <v>1059</v>
      </c>
      <c r="C66" t="s">
        <v>1459</v>
      </c>
      <c r="D66" t="s">
        <v>923</v>
      </c>
      <c r="E66" t="s">
        <v>825</v>
      </c>
      <c r="F66" t="s">
        <v>1460</v>
      </c>
      <c r="H66" t="s">
        <v>1366</v>
      </c>
    </row>
    <row r="67" spans="1:8" x14ac:dyDescent="0.25">
      <c r="A67" t="s">
        <v>1063</v>
      </c>
      <c r="C67" t="s">
        <v>1461</v>
      </c>
      <c r="E67" t="s">
        <v>619</v>
      </c>
      <c r="F67" t="s">
        <v>1428</v>
      </c>
      <c r="H67" t="s">
        <v>367</v>
      </c>
    </row>
    <row r="68" spans="1:8" x14ac:dyDescent="0.25">
      <c r="A68" t="s">
        <v>618</v>
      </c>
      <c r="C68" t="s">
        <v>1461</v>
      </c>
      <c r="E68" t="s">
        <v>619</v>
      </c>
      <c r="F68" t="s">
        <v>1428</v>
      </c>
      <c r="H68" t="s">
        <v>738</v>
      </c>
    </row>
    <row r="69" spans="1:8" x14ac:dyDescent="0.25">
      <c r="A69" t="s">
        <v>77</v>
      </c>
      <c r="C69" t="s">
        <v>1462</v>
      </c>
      <c r="E69" t="s">
        <v>623</v>
      </c>
      <c r="F69" t="s">
        <v>1463</v>
      </c>
      <c r="H69" t="s">
        <v>355</v>
      </c>
    </row>
    <row r="70" spans="1:8" x14ac:dyDescent="0.25">
      <c r="A70" t="s">
        <v>11</v>
      </c>
      <c r="D70" t="s">
        <v>1312</v>
      </c>
      <c r="E70" t="s">
        <v>640</v>
      </c>
      <c r="F70" t="s">
        <v>1428</v>
      </c>
      <c r="H70" t="s">
        <v>354</v>
      </c>
    </row>
    <row r="71" spans="1:8" x14ac:dyDescent="0.25">
      <c r="A71" t="s">
        <v>1464</v>
      </c>
      <c r="C71" t="s">
        <v>1465</v>
      </c>
      <c r="E71" t="s">
        <v>1466</v>
      </c>
      <c r="F71" t="s">
        <v>1417</v>
      </c>
      <c r="H71" t="s">
        <v>1372</v>
      </c>
    </row>
    <row r="72" spans="1:8" x14ac:dyDescent="0.25">
      <c r="A72" t="s">
        <v>74</v>
      </c>
      <c r="C72" t="s">
        <v>1320</v>
      </c>
      <c r="D72" t="s">
        <v>925</v>
      </c>
      <c r="E72" t="s">
        <v>642</v>
      </c>
      <c r="F72" t="s">
        <v>1413</v>
      </c>
      <c r="H72" t="s">
        <v>356</v>
      </c>
    </row>
    <row r="73" spans="1:8" x14ac:dyDescent="0.25">
      <c r="A73" t="s">
        <v>1379</v>
      </c>
      <c r="C73" t="s">
        <v>1377</v>
      </c>
      <c r="E73" t="s">
        <v>1467</v>
      </c>
      <c r="F73" t="s">
        <v>1413</v>
      </c>
      <c r="H73" t="s">
        <v>1366</v>
      </c>
    </row>
    <row r="74" spans="1:8" x14ac:dyDescent="0.25">
      <c r="A74" t="s">
        <v>1468</v>
      </c>
      <c r="C74" t="s">
        <v>1469</v>
      </c>
      <c r="E74" t="s">
        <v>1470</v>
      </c>
      <c r="F74" t="s">
        <v>1420</v>
      </c>
      <c r="H74" t="s">
        <v>1372</v>
      </c>
    </row>
    <row r="75" spans="1:8" x14ac:dyDescent="0.25">
      <c r="A75" t="s">
        <v>379</v>
      </c>
      <c r="C75" t="s">
        <v>1375</v>
      </c>
      <c r="E75" t="s">
        <v>391</v>
      </c>
      <c r="F75" t="s">
        <v>1414</v>
      </c>
      <c r="H75" t="s">
        <v>1368</v>
      </c>
    </row>
    <row r="76" spans="1:8" x14ac:dyDescent="0.25">
      <c r="A76" t="s">
        <v>1076</v>
      </c>
      <c r="D76" t="s">
        <v>1404</v>
      </c>
      <c r="E76" t="s">
        <v>837</v>
      </c>
      <c r="F76" t="s">
        <v>1423</v>
      </c>
      <c r="H76" t="s">
        <v>367</v>
      </c>
    </row>
    <row r="77" spans="1:8" x14ac:dyDescent="0.25">
      <c r="A77" t="s">
        <v>1382</v>
      </c>
      <c r="C77" t="s">
        <v>1384</v>
      </c>
      <c r="E77" t="s">
        <v>1471</v>
      </c>
      <c r="F77" t="s">
        <v>1420</v>
      </c>
      <c r="H77" t="s">
        <v>738</v>
      </c>
    </row>
    <row r="78" spans="1:8" x14ac:dyDescent="0.25">
      <c r="A78" t="s">
        <v>118</v>
      </c>
      <c r="D78" t="s">
        <v>896</v>
      </c>
      <c r="E78" t="s">
        <v>652</v>
      </c>
      <c r="F78" t="s">
        <v>1413</v>
      </c>
      <c r="H78" t="s">
        <v>354</v>
      </c>
    </row>
    <row r="79" spans="1:8" x14ac:dyDescent="0.25">
      <c r="A79" t="s">
        <v>81</v>
      </c>
      <c r="C79" t="s">
        <v>928</v>
      </c>
      <c r="D79" t="s">
        <v>1405</v>
      </c>
      <c r="E79" t="s">
        <v>360</v>
      </c>
      <c r="F79" t="s">
        <v>1425</v>
      </c>
      <c r="H79" t="s">
        <v>737</v>
      </c>
    </row>
    <row r="80" spans="1:8" x14ac:dyDescent="0.25">
      <c r="A80" t="s">
        <v>82</v>
      </c>
      <c r="B80" t="s">
        <v>361</v>
      </c>
      <c r="C80" t="s">
        <v>928</v>
      </c>
      <c r="D80" t="s">
        <v>1405</v>
      </c>
      <c r="E80" t="s">
        <v>360</v>
      </c>
      <c r="F80" t="s">
        <v>1425</v>
      </c>
      <c r="H80" t="s">
        <v>354</v>
      </c>
    </row>
    <row r="81" spans="1:8" x14ac:dyDescent="0.25">
      <c r="A81" t="s">
        <v>655</v>
      </c>
      <c r="C81" t="s">
        <v>1472</v>
      </c>
      <c r="D81" t="s">
        <v>1406</v>
      </c>
      <c r="E81" t="s">
        <v>656</v>
      </c>
      <c r="F81" t="s">
        <v>1449</v>
      </c>
      <c r="H81" t="s">
        <v>355</v>
      </c>
    </row>
    <row r="82" spans="1:8" x14ac:dyDescent="0.25">
      <c r="A82" t="s">
        <v>416</v>
      </c>
      <c r="D82" t="s">
        <v>1363</v>
      </c>
      <c r="E82" t="s">
        <v>845</v>
      </c>
      <c r="F82" t="s">
        <v>1473</v>
      </c>
      <c r="H82" t="s">
        <v>367</v>
      </c>
    </row>
    <row r="83" spans="1:8" x14ac:dyDescent="0.25">
      <c r="A83" t="s">
        <v>109</v>
      </c>
      <c r="C83" t="s">
        <v>930</v>
      </c>
      <c r="E83" t="s">
        <v>659</v>
      </c>
      <c r="F83" t="s">
        <v>1413</v>
      </c>
      <c r="H83" t="s">
        <v>1367</v>
      </c>
    </row>
    <row r="84" spans="1:8" x14ac:dyDescent="0.25">
      <c r="A84" t="s">
        <v>417</v>
      </c>
      <c r="C84" t="s">
        <v>930</v>
      </c>
      <c r="E84" t="s">
        <v>659</v>
      </c>
      <c r="F84" t="s">
        <v>1413</v>
      </c>
      <c r="H84" t="s">
        <v>354</v>
      </c>
    </row>
    <row r="85" spans="1:8" x14ac:dyDescent="0.25">
      <c r="A85" t="s">
        <v>100</v>
      </c>
      <c r="C85" t="s">
        <v>1474</v>
      </c>
      <c r="E85" t="s">
        <v>661</v>
      </c>
      <c r="F85" t="s">
        <v>662</v>
      </c>
      <c r="G85" t="s">
        <v>1420</v>
      </c>
      <c r="H85" t="s">
        <v>737</v>
      </c>
    </row>
    <row r="86" spans="1:8" x14ac:dyDescent="0.25">
      <c r="A86" t="s">
        <v>664</v>
      </c>
      <c r="C86" t="s">
        <v>1475</v>
      </c>
      <c r="D86" t="s">
        <v>1303</v>
      </c>
      <c r="E86" t="s">
        <v>384</v>
      </c>
      <c r="F86" t="s">
        <v>1428</v>
      </c>
      <c r="H86" t="s">
        <v>738</v>
      </c>
    </row>
    <row r="87" spans="1:8" x14ac:dyDescent="0.25">
      <c r="A87" t="s">
        <v>1388</v>
      </c>
      <c r="C87" t="s">
        <v>1385</v>
      </c>
      <c r="E87" t="s">
        <v>1476</v>
      </c>
      <c r="F87" t="s">
        <v>792</v>
      </c>
      <c r="G87" t="s">
        <v>1449</v>
      </c>
      <c r="H87" t="s">
        <v>1368</v>
      </c>
    </row>
    <row r="88" spans="1:8" x14ac:dyDescent="0.25">
      <c r="A88" t="s">
        <v>343</v>
      </c>
      <c r="D88" t="s">
        <v>1336</v>
      </c>
      <c r="E88" t="s">
        <v>340</v>
      </c>
      <c r="F88" t="s">
        <v>1441</v>
      </c>
      <c r="H88" t="s">
        <v>1367</v>
      </c>
    </row>
    <row r="89" spans="1:8" x14ac:dyDescent="0.25">
      <c r="A89" t="s">
        <v>238</v>
      </c>
      <c r="C89" t="s">
        <v>931</v>
      </c>
      <c r="E89" t="s">
        <v>673</v>
      </c>
      <c r="F89" t="s">
        <v>1477</v>
      </c>
      <c r="H89" t="s">
        <v>356</v>
      </c>
    </row>
    <row r="90" spans="1:8" x14ac:dyDescent="0.25">
      <c r="A90" t="s">
        <v>347</v>
      </c>
      <c r="C90" t="s">
        <v>1322</v>
      </c>
      <c r="E90" t="s">
        <v>856</v>
      </c>
      <c r="F90" t="s">
        <v>1413</v>
      </c>
      <c r="H90" t="s">
        <v>1368</v>
      </c>
    </row>
    <row r="91" spans="1:8" x14ac:dyDescent="0.25">
      <c r="A91" t="s">
        <v>363</v>
      </c>
      <c r="C91" t="s">
        <v>1326</v>
      </c>
      <c r="E91" t="s">
        <v>859</v>
      </c>
      <c r="F91" t="s">
        <v>1419</v>
      </c>
      <c r="H91" t="s">
        <v>1366</v>
      </c>
    </row>
    <row r="92" spans="1:8" x14ac:dyDescent="0.25">
      <c r="A92" t="s">
        <v>685</v>
      </c>
      <c r="C92" t="s">
        <v>1478</v>
      </c>
      <c r="E92" t="s">
        <v>686</v>
      </c>
      <c r="F92" t="s">
        <v>1441</v>
      </c>
      <c r="H92" t="s">
        <v>355</v>
      </c>
    </row>
    <row r="93" spans="1:8" x14ac:dyDescent="0.25">
      <c r="A93" t="s">
        <v>116</v>
      </c>
      <c r="B93" t="s">
        <v>865</v>
      </c>
      <c r="C93" t="s">
        <v>1479</v>
      </c>
      <c r="D93" t="s">
        <v>865</v>
      </c>
      <c r="E93" t="s">
        <v>688</v>
      </c>
      <c r="F93" t="s">
        <v>1449</v>
      </c>
      <c r="H93" t="s">
        <v>355</v>
      </c>
    </row>
    <row r="94" spans="1:8" x14ac:dyDescent="0.25">
      <c r="A94" t="s">
        <v>381</v>
      </c>
      <c r="C94" t="s">
        <v>932</v>
      </c>
      <c r="E94" t="s">
        <v>867</v>
      </c>
      <c r="F94" t="s">
        <v>1480</v>
      </c>
      <c r="H94" t="s">
        <v>1366</v>
      </c>
    </row>
    <row r="95" spans="1:8" x14ac:dyDescent="0.25">
      <c r="A95" t="s">
        <v>705</v>
      </c>
      <c r="B95" t="s">
        <v>870</v>
      </c>
      <c r="C95" t="s">
        <v>937</v>
      </c>
      <c r="E95" t="s">
        <v>706</v>
      </c>
      <c r="F95" t="s">
        <v>1425</v>
      </c>
      <c r="H95" t="s">
        <v>737</v>
      </c>
    </row>
    <row r="96" spans="1:8" x14ac:dyDescent="0.25">
      <c r="A96" t="s">
        <v>369</v>
      </c>
      <c r="C96" t="s">
        <v>937</v>
      </c>
      <c r="E96" t="s">
        <v>706</v>
      </c>
      <c r="F96" t="s">
        <v>1425</v>
      </c>
      <c r="H96" t="s">
        <v>355</v>
      </c>
    </row>
    <row r="97" spans="1:8" x14ac:dyDescent="0.25">
      <c r="A97" t="s">
        <v>80</v>
      </c>
      <c r="C97" t="s">
        <v>937</v>
      </c>
      <c r="E97" t="s">
        <v>706</v>
      </c>
      <c r="F97" t="s">
        <v>1425</v>
      </c>
      <c r="H97" t="s">
        <v>1368</v>
      </c>
    </row>
    <row r="98" spans="1:8" x14ac:dyDescent="0.25">
      <c r="A98" t="s">
        <v>115</v>
      </c>
      <c r="D98" t="s">
        <v>1341</v>
      </c>
      <c r="E98" t="s">
        <v>708</v>
      </c>
      <c r="F98" t="s">
        <v>1417</v>
      </c>
      <c r="H98" t="s">
        <v>356</v>
      </c>
    </row>
    <row r="99" spans="1:8" x14ac:dyDescent="0.25">
      <c r="A99" t="s">
        <v>246</v>
      </c>
      <c r="C99" t="s">
        <v>1340</v>
      </c>
      <c r="E99" t="s">
        <v>718</v>
      </c>
      <c r="F99" t="s">
        <v>1423</v>
      </c>
      <c r="H99" t="s">
        <v>354</v>
      </c>
    </row>
    <row r="100" spans="1:8" x14ac:dyDescent="0.25">
      <c r="A100" t="s">
        <v>1481</v>
      </c>
      <c r="B100" t="s">
        <v>874</v>
      </c>
      <c r="C100" t="s">
        <v>874</v>
      </c>
      <c r="D100" t="s">
        <v>945</v>
      </c>
      <c r="E100" t="s">
        <v>720</v>
      </c>
      <c r="F100" t="s">
        <v>1482</v>
      </c>
      <c r="H100" t="s">
        <v>354</v>
      </c>
    </row>
    <row r="101" spans="1:8" x14ac:dyDescent="0.25">
      <c r="A101" t="s">
        <v>119</v>
      </c>
      <c r="C101" t="s">
        <v>1483</v>
      </c>
      <c r="D101" t="s">
        <v>1407</v>
      </c>
      <c r="E101" t="s">
        <v>725</v>
      </c>
      <c r="F101" t="s">
        <v>1420</v>
      </c>
      <c r="H101" t="s">
        <v>354</v>
      </c>
    </row>
    <row r="102" spans="1:8" x14ac:dyDescent="0.25">
      <c r="A102" t="s">
        <v>248</v>
      </c>
      <c r="C102" t="s">
        <v>1484</v>
      </c>
      <c r="D102" t="s">
        <v>1408</v>
      </c>
      <c r="E102" t="s">
        <v>727</v>
      </c>
      <c r="F102" t="s">
        <v>1417</v>
      </c>
      <c r="H102" t="s">
        <v>1366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dimension ref="A1:I351"/>
  <sheetViews>
    <sheetView workbookViewId="0"/>
  </sheetViews>
  <sheetFormatPr defaultRowHeight="13.2" x14ac:dyDescent="0.25"/>
  <cols>
    <col min="1" max="1" width="39.88671875" customWidth="1"/>
    <col min="2" max="2" width="4.5546875" bestFit="1" customWidth="1"/>
    <col min="3" max="5" width="10.109375" bestFit="1" customWidth="1"/>
    <col min="7" max="7" width="42.88671875" customWidth="1"/>
  </cols>
  <sheetData>
    <row r="1" spans="1:9" ht="40.200000000000003" thickBot="1" x14ac:dyDescent="0.3">
      <c r="A1" s="17" t="s">
        <v>3</v>
      </c>
      <c r="B1" s="17" t="s">
        <v>126</v>
      </c>
      <c r="C1" s="17" t="s">
        <v>127</v>
      </c>
      <c r="D1" s="17" t="s">
        <v>128</v>
      </c>
      <c r="E1" s="17" t="s">
        <v>129</v>
      </c>
      <c r="F1" s="17" t="s">
        <v>130</v>
      </c>
      <c r="G1" s="17" t="s">
        <v>131</v>
      </c>
      <c r="I1" s="24" t="s">
        <v>249</v>
      </c>
    </row>
    <row r="2" spans="1:9" ht="14.25" customHeight="1" thickBot="1" x14ac:dyDescent="0.3">
      <c r="A2" s="18" t="s">
        <v>132</v>
      </c>
      <c r="B2" s="19">
        <v>11</v>
      </c>
      <c r="C2" s="20">
        <v>42899</v>
      </c>
      <c r="D2" s="20">
        <v>42899</v>
      </c>
      <c r="E2" s="20">
        <v>42894</v>
      </c>
      <c r="F2" s="21"/>
      <c r="G2" s="21" t="s">
        <v>133</v>
      </c>
      <c r="I2" t="b">
        <f>NOT(OR(ISBLANK(E2),ISBLANK(D2),ISBLANK(C2)))</f>
        <v>1</v>
      </c>
    </row>
    <row r="3" spans="1:9" ht="14.25" customHeight="1" thickBot="1" x14ac:dyDescent="0.3">
      <c r="A3" s="18" t="s">
        <v>125</v>
      </c>
      <c r="B3" s="19">
        <v>13</v>
      </c>
      <c r="C3" s="20">
        <v>42842</v>
      </c>
      <c r="D3" s="20">
        <v>42842</v>
      </c>
      <c r="E3" s="20">
        <v>42842</v>
      </c>
      <c r="F3" s="21"/>
      <c r="G3" s="21"/>
      <c r="I3" t="b">
        <f t="shared" ref="I3:I66" si="0">NOT(OR(ISBLANK(E3),ISBLANK(D3),ISBLANK(C3)))</f>
        <v>1</v>
      </c>
    </row>
    <row r="4" spans="1:9" ht="14.25" customHeight="1" thickBot="1" x14ac:dyDescent="0.3">
      <c r="A4" s="18" t="s">
        <v>134</v>
      </c>
      <c r="B4" s="19">
        <v>12</v>
      </c>
      <c r="C4" s="20">
        <v>42867</v>
      </c>
      <c r="D4" s="20">
        <v>42867</v>
      </c>
      <c r="E4" s="20">
        <v>42867</v>
      </c>
      <c r="F4" s="21"/>
      <c r="G4" s="21" t="s">
        <v>135</v>
      </c>
      <c r="I4" t="b">
        <f t="shared" si="0"/>
        <v>1</v>
      </c>
    </row>
    <row r="5" spans="1:9" ht="14.25" customHeight="1" thickBot="1" x14ac:dyDescent="0.3">
      <c r="A5" s="18" t="s">
        <v>90</v>
      </c>
      <c r="B5" s="19">
        <v>16</v>
      </c>
      <c r="C5" s="20">
        <v>42867</v>
      </c>
      <c r="D5" s="20">
        <v>42867</v>
      </c>
      <c r="E5" s="20">
        <v>42867</v>
      </c>
      <c r="F5" s="21"/>
      <c r="G5" s="21" t="s">
        <v>136</v>
      </c>
      <c r="I5" t="b">
        <f t="shared" si="0"/>
        <v>1</v>
      </c>
    </row>
    <row r="6" spans="1:9" ht="14.25" customHeight="1" thickBot="1" x14ac:dyDescent="0.3">
      <c r="A6" s="18" t="s">
        <v>71</v>
      </c>
      <c r="B6" s="19">
        <v>11</v>
      </c>
      <c r="C6" s="20">
        <v>42867</v>
      </c>
      <c r="D6" s="20">
        <v>42867</v>
      </c>
      <c r="E6" s="20">
        <v>42867</v>
      </c>
      <c r="F6" s="21"/>
      <c r="G6" s="21" t="s">
        <v>137</v>
      </c>
      <c r="I6" t="b">
        <f t="shared" si="0"/>
        <v>1</v>
      </c>
    </row>
    <row r="7" spans="1:9" ht="14.25" customHeight="1" thickBot="1" x14ac:dyDescent="0.3">
      <c r="A7" s="18" t="s">
        <v>138</v>
      </c>
      <c r="B7" s="19">
        <v>11</v>
      </c>
      <c r="C7" s="19" t="s">
        <v>139</v>
      </c>
      <c r="D7" s="19" t="s">
        <v>140</v>
      </c>
      <c r="E7" s="21"/>
      <c r="F7" s="21"/>
      <c r="G7" s="21"/>
      <c r="I7" t="b">
        <f t="shared" si="0"/>
        <v>0</v>
      </c>
    </row>
    <row r="8" spans="1:9" ht="14.25" customHeight="1" thickBot="1" x14ac:dyDescent="0.3">
      <c r="A8" s="18" t="s">
        <v>141</v>
      </c>
      <c r="B8" s="19">
        <v>18</v>
      </c>
      <c r="C8" s="21"/>
      <c r="D8" s="21"/>
      <c r="E8" s="21"/>
      <c r="F8" s="21"/>
      <c r="G8" s="21"/>
      <c r="I8" t="b">
        <f t="shared" si="0"/>
        <v>0</v>
      </c>
    </row>
    <row r="9" spans="1:9" ht="14.25" customHeight="1" thickBot="1" x14ac:dyDescent="0.3">
      <c r="A9" s="18" t="s">
        <v>142</v>
      </c>
      <c r="B9" s="19">
        <v>16</v>
      </c>
      <c r="C9" s="21"/>
      <c r="D9" s="21"/>
      <c r="E9" s="21"/>
      <c r="F9" s="21"/>
      <c r="G9" s="21"/>
      <c r="I9" t="b">
        <f t="shared" si="0"/>
        <v>0</v>
      </c>
    </row>
    <row r="10" spans="1:9" ht="14.25" customHeight="1" thickBot="1" x14ac:dyDescent="0.3">
      <c r="A10" s="18" t="s">
        <v>143</v>
      </c>
      <c r="B10" s="19">
        <v>14</v>
      </c>
      <c r="C10" s="20">
        <v>42891</v>
      </c>
      <c r="D10" s="20">
        <v>42891</v>
      </c>
      <c r="E10" s="20">
        <v>42574</v>
      </c>
      <c r="F10" s="21"/>
      <c r="G10" s="21" t="s">
        <v>144</v>
      </c>
      <c r="I10" t="b">
        <f t="shared" si="0"/>
        <v>1</v>
      </c>
    </row>
    <row r="11" spans="1:9" ht="14.25" customHeight="1" thickBot="1" x14ac:dyDescent="0.3">
      <c r="A11" s="18" t="s">
        <v>145</v>
      </c>
      <c r="B11" s="19">
        <v>11</v>
      </c>
      <c r="C11" s="20">
        <v>42869</v>
      </c>
      <c r="D11" s="19" t="s">
        <v>140</v>
      </c>
      <c r="E11" s="19" t="s">
        <v>140</v>
      </c>
      <c r="F11" s="21"/>
      <c r="G11" s="21"/>
      <c r="I11" t="b">
        <f t="shared" si="0"/>
        <v>1</v>
      </c>
    </row>
    <row r="12" spans="1:9" ht="14.25" customHeight="1" thickBot="1" x14ac:dyDescent="0.3">
      <c r="A12" s="18" t="s">
        <v>95</v>
      </c>
      <c r="B12" s="19">
        <v>11</v>
      </c>
      <c r="C12" s="21"/>
      <c r="D12" s="21"/>
      <c r="E12" s="21"/>
      <c r="F12" s="21"/>
      <c r="G12" s="21"/>
      <c r="I12" t="b">
        <f t="shared" si="0"/>
        <v>0</v>
      </c>
    </row>
    <row r="13" spans="1:9" ht="14.25" customHeight="1" thickBot="1" x14ac:dyDescent="0.3">
      <c r="A13" s="18" t="s">
        <v>72</v>
      </c>
      <c r="B13" s="19">
        <v>12</v>
      </c>
      <c r="C13" s="21"/>
      <c r="D13" s="21"/>
      <c r="E13" s="21"/>
      <c r="F13" s="21"/>
      <c r="G13" s="21"/>
      <c r="I13" t="b">
        <f t="shared" si="0"/>
        <v>0</v>
      </c>
    </row>
    <row r="14" spans="1:9" ht="14.25" customHeight="1" thickBot="1" x14ac:dyDescent="0.3">
      <c r="A14" s="18" t="s">
        <v>146</v>
      </c>
      <c r="B14" s="19">
        <v>14</v>
      </c>
      <c r="C14" s="21"/>
      <c r="D14" s="21"/>
      <c r="E14" s="21"/>
      <c r="F14" s="21"/>
      <c r="G14" s="21"/>
      <c r="I14" t="b">
        <f t="shared" si="0"/>
        <v>0</v>
      </c>
    </row>
    <row r="15" spans="1:9" ht="14.25" customHeight="1" thickBot="1" x14ac:dyDescent="0.3">
      <c r="A15" s="18" t="s">
        <v>147</v>
      </c>
      <c r="B15" s="19">
        <v>17</v>
      </c>
      <c r="C15" s="20">
        <v>42892</v>
      </c>
      <c r="D15" s="20">
        <v>42892</v>
      </c>
      <c r="E15" s="20">
        <v>42872</v>
      </c>
      <c r="F15" s="21"/>
      <c r="G15" s="21" t="s">
        <v>148</v>
      </c>
      <c r="I15" t="b">
        <f t="shared" si="0"/>
        <v>1</v>
      </c>
    </row>
    <row r="16" spans="1:9" ht="14.25" customHeight="1" thickBot="1" x14ac:dyDescent="0.3">
      <c r="A16" s="18" t="s">
        <v>149</v>
      </c>
      <c r="B16" s="19">
        <v>16</v>
      </c>
      <c r="C16" s="21"/>
      <c r="D16" s="21"/>
      <c r="E16" s="21"/>
      <c r="F16" s="21"/>
      <c r="G16" s="21"/>
      <c r="I16" t="b">
        <f t="shared" si="0"/>
        <v>0</v>
      </c>
    </row>
    <row r="17" spans="1:9" ht="14.25" customHeight="1" thickBot="1" x14ac:dyDescent="0.3">
      <c r="A17" s="18" t="s">
        <v>150</v>
      </c>
      <c r="B17" s="19">
        <v>13</v>
      </c>
      <c r="C17" s="20">
        <v>42693</v>
      </c>
      <c r="D17" s="20">
        <v>42693</v>
      </c>
      <c r="E17" s="20">
        <v>42693</v>
      </c>
      <c r="F17" s="21"/>
      <c r="G17" s="21"/>
      <c r="I17" t="b">
        <f t="shared" si="0"/>
        <v>1</v>
      </c>
    </row>
    <row r="18" spans="1:9" ht="14.25" customHeight="1" thickBot="1" x14ac:dyDescent="0.3">
      <c r="A18" s="18" t="s">
        <v>151</v>
      </c>
      <c r="B18" s="19">
        <v>11</v>
      </c>
      <c r="C18" s="20">
        <v>42899</v>
      </c>
      <c r="D18" s="20">
        <v>42899</v>
      </c>
      <c r="E18" s="20">
        <v>42893</v>
      </c>
      <c r="F18" s="21"/>
      <c r="G18" s="21"/>
      <c r="I18" t="b">
        <f t="shared" si="0"/>
        <v>1</v>
      </c>
    </row>
    <row r="19" spans="1:9" ht="14.25" customHeight="1" thickBot="1" x14ac:dyDescent="0.3">
      <c r="A19" s="18" t="s">
        <v>152</v>
      </c>
      <c r="B19" s="19">
        <v>13</v>
      </c>
      <c r="C19" s="20">
        <v>42842</v>
      </c>
      <c r="D19" s="20">
        <v>42842</v>
      </c>
      <c r="E19" s="20">
        <v>42842</v>
      </c>
      <c r="F19" s="22">
        <v>41334</v>
      </c>
      <c r="G19" s="21" t="s">
        <v>153</v>
      </c>
      <c r="I19" t="b">
        <f t="shared" si="0"/>
        <v>1</v>
      </c>
    </row>
    <row r="20" spans="1:9" ht="14.25" customHeight="1" thickBot="1" x14ac:dyDescent="0.3">
      <c r="A20" s="18" t="s">
        <v>154</v>
      </c>
      <c r="B20" s="19">
        <v>15</v>
      </c>
      <c r="C20" s="21"/>
      <c r="D20" s="21"/>
      <c r="E20" s="21"/>
      <c r="F20" s="21"/>
      <c r="G20" s="21"/>
      <c r="I20" t="b">
        <f t="shared" si="0"/>
        <v>0</v>
      </c>
    </row>
    <row r="21" spans="1:9" ht="14.25" customHeight="1" thickBot="1" x14ac:dyDescent="0.3">
      <c r="A21" s="18" t="s">
        <v>124</v>
      </c>
      <c r="B21" s="19">
        <v>11</v>
      </c>
      <c r="C21" s="21"/>
      <c r="D21" s="21"/>
      <c r="E21" s="21"/>
      <c r="F21" s="21"/>
      <c r="G21" s="21" t="s">
        <v>155</v>
      </c>
      <c r="I21" t="b">
        <f t="shared" si="0"/>
        <v>0</v>
      </c>
    </row>
    <row r="22" spans="1:9" ht="14.25" customHeight="1" thickBot="1" x14ac:dyDescent="0.3">
      <c r="A22" s="18" t="s">
        <v>156</v>
      </c>
      <c r="B22" s="19">
        <v>20</v>
      </c>
      <c r="C22" s="21"/>
      <c r="D22" s="21"/>
      <c r="E22" s="21"/>
      <c r="F22" s="21"/>
      <c r="G22" s="21"/>
      <c r="I22" t="b">
        <f t="shared" si="0"/>
        <v>0</v>
      </c>
    </row>
    <row r="23" spans="1:9" ht="14.25" customHeight="1" thickBot="1" x14ac:dyDescent="0.3">
      <c r="A23" s="18" t="s">
        <v>157</v>
      </c>
      <c r="B23" s="19">
        <v>11</v>
      </c>
      <c r="C23" s="21"/>
      <c r="D23" s="21"/>
      <c r="E23" s="21"/>
      <c r="F23" s="21"/>
      <c r="G23" s="21"/>
      <c r="I23" t="b">
        <f t="shared" si="0"/>
        <v>0</v>
      </c>
    </row>
    <row r="24" spans="1:9" ht="14.25" customHeight="1" thickBot="1" x14ac:dyDescent="0.3">
      <c r="A24" s="18" t="s">
        <v>158</v>
      </c>
      <c r="B24" s="19">
        <v>14</v>
      </c>
      <c r="C24" s="20">
        <v>42753</v>
      </c>
      <c r="D24" s="20">
        <v>42753</v>
      </c>
      <c r="E24" s="20">
        <v>42753</v>
      </c>
      <c r="F24" s="21"/>
      <c r="G24" s="21" t="s">
        <v>159</v>
      </c>
      <c r="I24" t="b">
        <f t="shared" si="0"/>
        <v>1</v>
      </c>
    </row>
    <row r="25" spans="1:9" ht="14.25" customHeight="1" thickBot="1" x14ac:dyDescent="0.3">
      <c r="A25" s="18" t="s">
        <v>98</v>
      </c>
      <c r="B25" s="19">
        <v>17</v>
      </c>
      <c r="C25" s="21"/>
      <c r="D25" s="21"/>
      <c r="E25" s="21"/>
      <c r="F25" s="21"/>
      <c r="G25" s="21"/>
      <c r="I25" t="b">
        <f t="shared" si="0"/>
        <v>0</v>
      </c>
    </row>
    <row r="26" spans="1:9" ht="14.25" customHeight="1" thickBot="1" x14ac:dyDescent="0.3">
      <c r="A26" s="18" t="s">
        <v>70</v>
      </c>
      <c r="B26" s="19">
        <v>17</v>
      </c>
      <c r="C26" s="20">
        <v>42817</v>
      </c>
      <c r="D26" s="20">
        <v>42817</v>
      </c>
      <c r="E26" s="20">
        <v>42817</v>
      </c>
      <c r="F26" s="21"/>
      <c r="G26" s="21" t="s">
        <v>160</v>
      </c>
      <c r="I26" t="b">
        <f t="shared" si="0"/>
        <v>1</v>
      </c>
    </row>
    <row r="27" spans="1:9" ht="14.25" customHeight="1" thickBot="1" x14ac:dyDescent="0.3">
      <c r="A27" s="18" t="s">
        <v>161</v>
      </c>
      <c r="B27" s="19">
        <v>11</v>
      </c>
      <c r="C27" s="19" t="s">
        <v>162</v>
      </c>
      <c r="D27" s="21"/>
      <c r="E27" s="21"/>
      <c r="F27" s="21"/>
      <c r="G27" s="21"/>
      <c r="I27" t="b">
        <f t="shared" si="0"/>
        <v>0</v>
      </c>
    </row>
    <row r="28" spans="1:9" ht="14.25" customHeight="1" thickBot="1" x14ac:dyDescent="0.3">
      <c r="A28" s="18" t="s">
        <v>163</v>
      </c>
      <c r="B28" s="19">
        <v>17</v>
      </c>
      <c r="C28" s="21"/>
      <c r="D28" s="21"/>
      <c r="E28" s="21"/>
      <c r="F28" s="21"/>
      <c r="G28" s="21"/>
      <c r="I28" t="b">
        <f t="shared" si="0"/>
        <v>0</v>
      </c>
    </row>
    <row r="29" spans="1:9" ht="14.25" customHeight="1" thickBot="1" x14ac:dyDescent="0.3">
      <c r="A29" s="18" t="s">
        <v>68</v>
      </c>
      <c r="B29" s="19">
        <v>11</v>
      </c>
      <c r="C29" s="20">
        <v>42811</v>
      </c>
      <c r="D29" s="19" t="s">
        <v>164</v>
      </c>
      <c r="E29" s="20">
        <v>42839</v>
      </c>
      <c r="F29" s="21"/>
      <c r="G29" s="21" t="s">
        <v>165</v>
      </c>
      <c r="I29" t="b">
        <v>0</v>
      </c>
    </row>
    <row r="30" spans="1:9" ht="14.25" customHeight="1" thickBot="1" x14ac:dyDescent="0.3">
      <c r="A30" s="18" t="s">
        <v>88</v>
      </c>
      <c r="B30" s="19">
        <v>14</v>
      </c>
      <c r="C30" s="20">
        <v>42899</v>
      </c>
      <c r="D30" s="20">
        <v>42899</v>
      </c>
      <c r="E30" s="20">
        <v>42899</v>
      </c>
      <c r="F30" s="21"/>
      <c r="G30" s="21"/>
      <c r="I30" t="b">
        <f t="shared" si="0"/>
        <v>1</v>
      </c>
    </row>
    <row r="31" spans="1:9" ht="14.25" customHeight="1" thickBot="1" x14ac:dyDescent="0.3">
      <c r="A31" s="18" t="s">
        <v>101</v>
      </c>
      <c r="B31" s="19">
        <v>13</v>
      </c>
      <c r="C31" s="20">
        <v>42887</v>
      </c>
      <c r="D31" s="20">
        <v>42887</v>
      </c>
      <c r="E31" s="20">
        <v>42880</v>
      </c>
      <c r="F31" s="21"/>
      <c r="G31" s="21" t="s">
        <v>166</v>
      </c>
      <c r="I31" t="b">
        <f t="shared" si="0"/>
        <v>1</v>
      </c>
    </row>
    <row r="32" spans="1:9" ht="14.25" customHeight="1" thickBot="1" x14ac:dyDescent="0.3">
      <c r="A32" s="18" t="s">
        <v>167</v>
      </c>
      <c r="B32" s="19">
        <v>12</v>
      </c>
      <c r="C32" s="21"/>
      <c r="D32" s="21"/>
      <c r="E32" s="21"/>
      <c r="F32" s="21"/>
      <c r="G32" s="21"/>
      <c r="I32" t="b">
        <f t="shared" si="0"/>
        <v>0</v>
      </c>
    </row>
    <row r="33" spans="1:9" ht="14.25" customHeight="1" thickBot="1" x14ac:dyDescent="0.3">
      <c r="A33" s="18" t="s">
        <v>73</v>
      </c>
      <c r="B33" s="19">
        <v>12</v>
      </c>
      <c r="C33" s="20">
        <v>42854</v>
      </c>
      <c r="D33" s="20">
        <v>42854</v>
      </c>
      <c r="E33" s="20">
        <v>42854</v>
      </c>
      <c r="F33" s="21"/>
      <c r="G33" s="21"/>
      <c r="I33" t="b">
        <f t="shared" si="0"/>
        <v>1</v>
      </c>
    </row>
    <row r="34" spans="1:9" ht="14.25" customHeight="1" thickBot="1" x14ac:dyDescent="0.3">
      <c r="A34" s="18" t="s">
        <v>120</v>
      </c>
      <c r="B34" s="19">
        <v>15</v>
      </c>
      <c r="C34" s="20">
        <v>42654</v>
      </c>
      <c r="D34" s="20">
        <v>42654</v>
      </c>
      <c r="E34" s="20">
        <v>42654</v>
      </c>
      <c r="F34" s="21"/>
      <c r="G34" s="21" t="s">
        <v>168</v>
      </c>
      <c r="I34" t="b">
        <f t="shared" si="0"/>
        <v>1</v>
      </c>
    </row>
    <row r="35" spans="1:9" ht="14.25" customHeight="1" thickBot="1" x14ac:dyDescent="0.3">
      <c r="A35" s="18" t="s">
        <v>169</v>
      </c>
      <c r="B35" s="19">
        <v>11</v>
      </c>
      <c r="C35" s="20">
        <v>42835</v>
      </c>
      <c r="D35" s="19" t="s">
        <v>170</v>
      </c>
      <c r="E35" s="21"/>
      <c r="F35" s="21"/>
      <c r="G35" s="21" t="s">
        <v>171</v>
      </c>
      <c r="I35" t="b">
        <v>0</v>
      </c>
    </row>
    <row r="36" spans="1:9" ht="14.25" customHeight="1" thickBot="1" x14ac:dyDescent="0.3">
      <c r="A36" s="18" t="s">
        <v>172</v>
      </c>
      <c r="B36" s="19">
        <v>17</v>
      </c>
      <c r="C36" s="20">
        <v>42897</v>
      </c>
      <c r="D36" s="20">
        <v>42897</v>
      </c>
      <c r="E36" s="20">
        <v>42898</v>
      </c>
      <c r="F36" s="21"/>
      <c r="G36" s="21" t="s">
        <v>173</v>
      </c>
      <c r="I36" t="b">
        <f t="shared" si="0"/>
        <v>1</v>
      </c>
    </row>
    <row r="37" spans="1:9" ht="14.25" customHeight="1" thickBot="1" x14ac:dyDescent="0.3">
      <c r="A37" s="18" t="s">
        <v>12</v>
      </c>
      <c r="B37" s="19">
        <v>15</v>
      </c>
      <c r="C37" s="21"/>
      <c r="D37" s="21"/>
      <c r="E37" s="21"/>
      <c r="F37" s="21"/>
      <c r="G37" s="21"/>
      <c r="I37" t="b">
        <f t="shared" si="0"/>
        <v>0</v>
      </c>
    </row>
    <row r="38" spans="1:9" ht="14.25" customHeight="1" thickBot="1" x14ac:dyDescent="0.3">
      <c r="A38" s="18" t="s">
        <v>174</v>
      </c>
      <c r="B38" s="19">
        <v>17</v>
      </c>
      <c r="C38" s="21"/>
      <c r="D38" s="21"/>
      <c r="E38" s="21"/>
      <c r="F38" s="21"/>
      <c r="G38" s="21"/>
      <c r="I38" t="b">
        <f t="shared" si="0"/>
        <v>0</v>
      </c>
    </row>
    <row r="39" spans="1:9" ht="14.25" customHeight="1" thickBot="1" x14ac:dyDescent="0.3">
      <c r="A39" s="18" t="s">
        <v>175</v>
      </c>
      <c r="B39" s="19">
        <v>12</v>
      </c>
      <c r="C39" s="21"/>
      <c r="D39" s="21"/>
      <c r="E39" s="21"/>
      <c r="F39" s="21"/>
      <c r="G39" s="21" t="s">
        <v>176</v>
      </c>
      <c r="I39" t="b">
        <f t="shared" si="0"/>
        <v>0</v>
      </c>
    </row>
    <row r="40" spans="1:9" ht="14.25" customHeight="1" thickBot="1" x14ac:dyDescent="0.3">
      <c r="A40" s="18" t="s">
        <v>55</v>
      </c>
      <c r="B40" s="19">
        <v>16</v>
      </c>
      <c r="C40" s="20">
        <v>42628</v>
      </c>
      <c r="D40" s="20">
        <v>42628</v>
      </c>
      <c r="E40" s="20">
        <v>42628</v>
      </c>
      <c r="F40" s="21"/>
      <c r="G40" s="21"/>
      <c r="I40" t="b">
        <f t="shared" si="0"/>
        <v>1</v>
      </c>
    </row>
    <row r="41" spans="1:9" ht="14.25" customHeight="1" thickBot="1" x14ac:dyDescent="0.3">
      <c r="A41" s="18" t="s">
        <v>111</v>
      </c>
      <c r="B41" s="19">
        <v>12</v>
      </c>
      <c r="C41" s="20">
        <v>42892</v>
      </c>
      <c r="D41" s="20">
        <v>42892</v>
      </c>
      <c r="E41" s="20">
        <v>42774</v>
      </c>
      <c r="F41" s="21"/>
      <c r="G41" s="21" t="s">
        <v>177</v>
      </c>
      <c r="I41" t="b">
        <f t="shared" si="0"/>
        <v>1</v>
      </c>
    </row>
    <row r="42" spans="1:9" ht="14.25" customHeight="1" thickBot="1" x14ac:dyDescent="0.3">
      <c r="A42" s="18" t="s">
        <v>178</v>
      </c>
      <c r="B42" s="19">
        <v>15</v>
      </c>
      <c r="C42" s="21"/>
      <c r="D42" s="21"/>
      <c r="E42" s="21"/>
      <c r="F42" s="21"/>
      <c r="G42" s="21"/>
      <c r="I42" t="b">
        <f t="shared" si="0"/>
        <v>0</v>
      </c>
    </row>
    <row r="43" spans="1:9" ht="14.25" customHeight="1" thickBot="1" x14ac:dyDescent="0.3">
      <c r="A43" s="18" t="s">
        <v>179</v>
      </c>
      <c r="B43" s="19">
        <v>11</v>
      </c>
      <c r="C43" s="20">
        <v>42859</v>
      </c>
      <c r="D43" s="19" t="s">
        <v>180</v>
      </c>
      <c r="E43" s="20">
        <v>42859</v>
      </c>
      <c r="F43" s="21"/>
      <c r="G43" s="21"/>
      <c r="I43" t="b">
        <v>0</v>
      </c>
    </row>
    <row r="44" spans="1:9" ht="14.25" customHeight="1" thickBot="1" x14ac:dyDescent="0.3">
      <c r="A44" s="18" t="s">
        <v>181</v>
      </c>
      <c r="B44" s="19">
        <v>17</v>
      </c>
      <c r="C44" s="21"/>
      <c r="D44" s="21"/>
      <c r="E44" s="21"/>
      <c r="F44" s="21"/>
      <c r="G44" s="21"/>
      <c r="I44" t="b">
        <f t="shared" si="0"/>
        <v>0</v>
      </c>
    </row>
    <row r="45" spans="1:9" ht="14.25" customHeight="1" thickBot="1" x14ac:dyDescent="0.3">
      <c r="A45" s="18" t="s">
        <v>182</v>
      </c>
      <c r="B45" s="19">
        <v>17</v>
      </c>
      <c r="C45" s="21"/>
      <c r="D45" s="21"/>
      <c r="E45" s="21"/>
      <c r="F45" s="21"/>
      <c r="G45" s="21"/>
      <c r="I45" t="b">
        <f t="shared" si="0"/>
        <v>0</v>
      </c>
    </row>
    <row r="46" spans="1:9" ht="14.25" customHeight="1" thickBot="1" x14ac:dyDescent="0.3">
      <c r="A46" s="18" t="s">
        <v>69</v>
      </c>
      <c r="B46" s="19">
        <v>12</v>
      </c>
      <c r="C46" s="20">
        <v>42867</v>
      </c>
      <c r="D46" s="20">
        <v>42867</v>
      </c>
      <c r="E46" s="21"/>
      <c r="F46" s="21"/>
      <c r="G46" s="21"/>
      <c r="I46" t="b">
        <f t="shared" si="0"/>
        <v>0</v>
      </c>
    </row>
    <row r="47" spans="1:9" ht="14.25" customHeight="1" thickBot="1" x14ac:dyDescent="0.3">
      <c r="A47" s="18" t="s">
        <v>85</v>
      </c>
      <c r="B47" s="19">
        <v>14</v>
      </c>
      <c r="C47" s="20">
        <v>42626</v>
      </c>
      <c r="D47" s="20">
        <v>42626</v>
      </c>
      <c r="E47" s="21"/>
      <c r="F47" s="21"/>
      <c r="G47" s="21"/>
      <c r="I47" t="b">
        <f t="shared" si="0"/>
        <v>0</v>
      </c>
    </row>
    <row r="48" spans="1:9" ht="14.25" customHeight="1" thickBot="1" x14ac:dyDescent="0.3">
      <c r="A48" s="18" t="s">
        <v>84</v>
      </c>
      <c r="B48" s="19">
        <v>12</v>
      </c>
      <c r="C48" s="20">
        <v>42899</v>
      </c>
      <c r="D48" s="20">
        <v>42899</v>
      </c>
      <c r="E48" s="20">
        <v>42899</v>
      </c>
      <c r="F48" s="21"/>
      <c r="G48" s="21" t="s">
        <v>183</v>
      </c>
      <c r="I48" t="b">
        <f t="shared" si="0"/>
        <v>1</v>
      </c>
    </row>
    <row r="49" spans="1:9" ht="14.25" customHeight="1" thickBot="1" x14ac:dyDescent="0.3">
      <c r="A49" s="18" t="s">
        <v>184</v>
      </c>
      <c r="B49" s="19">
        <v>11</v>
      </c>
      <c r="C49" s="19" t="s">
        <v>185</v>
      </c>
      <c r="D49" s="20">
        <v>42807</v>
      </c>
      <c r="E49" s="20">
        <v>42899</v>
      </c>
      <c r="F49" s="21"/>
      <c r="G49" s="21"/>
      <c r="I49" t="b">
        <f t="shared" si="0"/>
        <v>1</v>
      </c>
    </row>
    <row r="50" spans="1:9" ht="14.25" customHeight="1" thickBot="1" x14ac:dyDescent="0.3">
      <c r="A50" s="18" t="s">
        <v>76</v>
      </c>
      <c r="B50" s="19">
        <v>14</v>
      </c>
      <c r="C50" s="20">
        <v>42787</v>
      </c>
      <c r="D50" s="20">
        <v>42787</v>
      </c>
      <c r="E50" s="20">
        <v>42787</v>
      </c>
      <c r="F50" s="21"/>
      <c r="G50" s="21"/>
      <c r="I50" t="b">
        <f t="shared" si="0"/>
        <v>1</v>
      </c>
    </row>
    <row r="51" spans="1:9" ht="14.25" customHeight="1" thickBot="1" x14ac:dyDescent="0.3">
      <c r="A51" s="18" t="s">
        <v>186</v>
      </c>
      <c r="B51" s="19">
        <v>17</v>
      </c>
      <c r="C51" s="21"/>
      <c r="D51" s="21"/>
      <c r="E51" s="21"/>
      <c r="F51" s="21"/>
      <c r="G51" s="21"/>
      <c r="I51" t="b">
        <f t="shared" si="0"/>
        <v>0</v>
      </c>
    </row>
    <row r="52" spans="1:9" ht="14.25" customHeight="1" thickBot="1" x14ac:dyDescent="0.3">
      <c r="A52" s="18" t="s">
        <v>187</v>
      </c>
      <c r="B52" s="19">
        <v>11</v>
      </c>
      <c r="C52" s="19" t="s">
        <v>188</v>
      </c>
      <c r="D52" s="20">
        <v>42805</v>
      </c>
      <c r="E52" s="20">
        <v>42837</v>
      </c>
      <c r="F52" s="21"/>
      <c r="G52" s="21"/>
      <c r="I52" t="b">
        <v>0</v>
      </c>
    </row>
    <row r="53" spans="1:9" ht="14.25" customHeight="1" thickBot="1" x14ac:dyDescent="0.3">
      <c r="A53" s="18" t="s">
        <v>189</v>
      </c>
      <c r="B53" s="19">
        <v>17</v>
      </c>
      <c r="C53" s="21"/>
      <c r="D53" s="21"/>
      <c r="E53" s="21"/>
      <c r="F53" s="21"/>
      <c r="G53" s="21"/>
      <c r="I53" t="b">
        <f t="shared" si="0"/>
        <v>0</v>
      </c>
    </row>
    <row r="54" spans="1:9" ht="14.25" customHeight="1" thickBot="1" x14ac:dyDescent="0.3">
      <c r="A54" s="18" t="s">
        <v>190</v>
      </c>
      <c r="B54" s="19">
        <v>11</v>
      </c>
      <c r="C54" s="20">
        <v>42836</v>
      </c>
      <c r="D54" s="20">
        <v>42836</v>
      </c>
      <c r="E54" s="21"/>
      <c r="F54" s="21"/>
      <c r="G54" s="21"/>
      <c r="I54" t="b">
        <f t="shared" si="0"/>
        <v>0</v>
      </c>
    </row>
    <row r="55" spans="1:9" ht="14.25" customHeight="1" thickBot="1" x14ac:dyDescent="0.3">
      <c r="A55" s="18" t="s">
        <v>10</v>
      </c>
      <c r="B55" s="19">
        <v>12</v>
      </c>
      <c r="C55" s="20">
        <v>42851</v>
      </c>
      <c r="D55" s="20">
        <v>42851</v>
      </c>
      <c r="E55" s="19" t="s">
        <v>140</v>
      </c>
      <c r="F55" s="21"/>
      <c r="G55" s="21" t="s">
        <v>191</v>
      </c>
      <c r="I55" t="b">
        <v>0</v>
      </c>
    </row>
    <row r="56" spans="1:9" ht="14.25" customHeight="1" thickBot="1" x14ac:dyDescent="0.3">
      <c r="A56" s="18" t="s">
        <v>22</v>
      </c>
      <c r="B56" s="19">
        <v>15</v>
      </c>
      <c r="C56" s="21"/>
      <c r="D56" s="21"/>
      <c r="E56" s="21"/>
      <c r="F56" s="21"/>
      <c r="G56" s="21"/>
      <c r="I56" t="b">
        <f t="shared" si="0"/>
        <v>0</v>
      </c>
    </row>
    <row r="57" spans="1:9" ht="14.25" customHeight="1" thickBot="1" x14ac:dyDescent="0.3">
      <c r="A57" s="18" t="s">
        <v>99</v>
      </c>
      <c r="B57" s="19">
        <v>11</v>
      </c>
      <c r="C57" s="20">
        <v>42892</v>
      </c>
      <c r="D57" s="20">
        <v>42892</v>
      </c>
      <c r="E57" s="20">
        <v>42888</v>
      </c>
      <c r="F57" s="21"/>
      <c r="G57" s="21" t="s">
        <v>192</v>
      </c>
      <c r="I57" t="b">
        <f t="shared" si="0"/>
        <v>1</v>
      </c>
    </row>
    <row r="58" spans="1:9" ht="14.25" customHeight="1" thickBot="1" x14ac:dyDescent="0.3">
      <c r="A58" s="18" t="s">
        <v>107</v>
      </c>
      <c r="B58" s="19">
        <v>15</v>
      </c>
      <c r="C58" s="21"/>
      <c r="D58" s="21"/>
      <c r="E58" s="21"/>
      <c r="F58" s="21"/>
      <c r="G58" s="21"/>
      <c r="I58" t="b">
        <f t="shared" si="0"/>
        <v>0</v>
      </c>
    </row>
    <row r="59" spans="1:9" ht="14.25" customHeight="1" thickBot="1" x14ac:dyDescent="0.3">
      <c r="A59" s="18" t="s">
        <v>106</v>
      </c>
      <c r="B59" s="19">
        <v>13</v>
      </c>
      <c r="C59" s="21"/>
      <c r="D59" s="21"/>
      <c r="E59" s="21"/>
      <c r="F59" s="21"/>
      <c r="G59" s="21"/>
      <c r="I59" t="b">
        <f t="shared" si="0"/>
        <v>0</v>
      </c>
    </row>
    <row r="60" spans="1:9" ht="14.25" customHeight="1" thickBot="1" x14ac:dyDescent="0.3">
      <c r="A60" s="18" t="s">
        <v>108</v>
      </c>
      <c r="B60" s="19">
        <v>14</v>
      </c>
      <c r="C60" s="21"/>
      <c r="D60" s="21"/>
      <c r="E60" s="21"/>
      <c r="F60" s="21"/>
      <c r="G60" s="21"/>
      <c r="I60" t="b">
        <f t="shared" si="0"/>
        <v>0</v>
      </c>
    </row>
    <row r="61" spans="1:9" ht="14.25" customHeight="1" thickBot="1" x14ac:dyDescent="0.3">
      <c r="A61" s="18" t="s">
        <v>193</v>
      </c>
      <c r="B61" s="19">
        <v>17</v>
      </c>
      <c r="C61" s="21"/>
      <c r="D61" s="21"/>
      <c r="E61" s="21"/>
      <c r="F61" s="21"/>
      <c r="G61" s="21"/>
      <c r="I61" t="b">
        <f t="shared" si="0"/>
        <v>0</v>
      </c>
    </row>
    <row r="62" spans="1:9" ht="14.25" customHeight="1" thickBot="1" x14ac:dyDescent="0.3">
      <c r="A62" s="18" t="s">
        <v>123</v>
      </c>
      <c r="B62" s="19">
        <v>13</v>
      </c>
      <c r="C62" s="20">
        <v>42887</v>
      </c>
      <c r="D62" s="20">
        <v>42887</v>
      </c>
      <c r="E62" s="20">
        <v>42880</v>
      </c>
      <c r="F62" s="21"/>
      <c r="G62" s="21" t="s">
        <v>194</v>
      </c>
      <c r="I62" t="b">
        <f t="shared" si="0"/>
        <v>1</v>
      </c>
    </row>
    <row r="63" spans="1:9" ht="14.25" customHeight="1" thickBot="1" x14ac:dyDescent="0.3">
      <c r="A63" s="18" t="s">
        <v>195</v>
      </c>
      <c r="B63" s="19">
        <v>14</v>
      </c>
      <c r="C63" s="21"/>
      <c r="D63" s="21"/>
      <c r="E63" s="21"/>
      <c r="F63" s="21"/>
      <c r="G63" s="21"/>
      <c r="I63" t="b">
        <f t="shared" si="0"/>
        <v>0</v>
      </c>
    </row>
    <row r="64" spans="1:9" ht="14.25" customHeight="1" thickBot="1" x14ac:dyDescent="0.3">
      <c r="A64" s="18" t="s">
        <v>196</v>
      </c>
      <c r="B64" s="19">
        <v>16</v>
      </c>
      <c r="C64" s="21"/>
      <c r="D64" s="21"/>
      <c r="E64" s="21"/>
      <c r="F64" s="21"/>
      <c r="G64" s="21"/>
      <c r="I64" t="b">
        <f t="shared" si="0"/>
        <v>0</v>
      </c>
    </row>
    <row r="65" spans="1:9" ht="14.25" customHeight="1" thickBot="1" x14ac:dyDescent="0.3">
      <c r="A65" s="18" t="s">
        <v>110</v>
      </c>
      <c r="B65" s="19">
        <v>14</v>
      </c>
      <c r="C65" s="20">
        <v>42899</v>
      </c>
      <c r="D65" s="20">
        <v>42899</v>
      </c>
      <c r="E65" s="20">
        <v>42895</v>
      </c>
      <c r="F65" s="21"/>
      <c r="G65" s="21" t="s">
        <v>197</v>
      </c>
      <c r="I65" t="b">
        <f t="shared" si="0"/>
        <v>1</v>
      </c>
    </row>
    <row r="66" spans="1:9" ht="14.25" customHeight="1" thickBot="1" x14ac:dyDescent="0.3">
      <c r="A66" s="18" t="s">
        <v>112</v>
      </c>
      <c r="B66" s="19">
        <v>13</v>
      </c>
      <c r="C66" s="21"/>
      <c r="D66" s="21"/>
      <c r="E66" s="21"/>
      <c r="F66" s="21"/>
      <c r="G66" s="21"/>
      <c r="I66" t="b">
        <f t="shared" si="0"/>
        <v>0</v>
      </c>
    </row>
    <row r="67" spans="1:9" ht="14.25" customHeight="1" thickBot="1" x14ac:dyDescent="0.3">
      <c r="A67" s="18" t="s">
        <v>26</v>
      </c>
      <c r="B67" s="19">
        <v>18</v>
      </c>
      <c r="C67" s="21"/>
      <c r="D67" s="21"/>
      <c r="E67" s="21"/>
      <c r="F67" s="21"/>
      <c r="G67" s="21"/>
      <c r="I67" t="b">
        <f t="shared" ref="I67:I130" si="1">NOT(OR(ISBLANK(E67),ISBLANK(D67),ISBLANK(C67)))</f>
        <v>0</v>
      </c>
    </row>
    <row r="68" spans="1:9" ht="14.25" customHeight="1" thickBot="1" x14ac:dyDescent="0.3">
      <c r="A68" s="18" t="s">
        <v>198</v>
      </c>
      <c r="B68" s="19">
        <v>13</v>
      </c>
      <c r="C68" s="21"/>
      <c r="D68" s="21"/>
      <c r="E68" s="21"/>
      <c r="F68" s="21"/>
      <c r="G68" s="21" t="s">
        <v>199</v>
      </c>
      <c r="I68" t="b">
        <f t="shared" si="1"/>
        <v>0</v>
      </c>
    </row>
    <row r="69" spans="1:9" ht="14.25" customHeight="1" thickBot="1" x14ac:dyDescent="0.3">
      <c r="A69" s="18" t="s">
        <v>67</v>
      </c>
      <c r="B69" s="19">
        <v>11</v>
      </c>
      <c r="C69" s="20">
        <v>42892</v>
      </c>
      <c r="D69" s="20">
        <v>42892</v>
      </c>
      <c r="E69" s="20">
        <v>42872</v>
      </c>
      <c r="F69" s="21"/>
      <c r="G69" s="21"/>
      <c r="I69" t="b">
        <f t="shared" si="1"/>
        <v>1</v>
      </c>
    </row>
    <row r="70" spans="1:9" ht="14.25" customHeight="1" thickBot="1" x14ac:dyDescent="0.3">
      <c r="A70" s="18" t="s">
        <v>13</v>
      </c>
      <c r="B70" s="19">
        <v>13</v>
      </c>
      <c r="C70" s="20">
        <v>42892</v>
      </c>
      <c r="D70" s="20">
        <v>42892</v>
      </c>
      <c r="E70" s="20">
        <v>42872</v>
      </c>
      <c r="F70" s="21"/>
      <c r="G70" s="21" t="s">
        <v>200</v>
      </c>
      <c r="I70" t="b">
        <f t="shared" si="1"/>
        <v>1</v>
      </c>
    </row>
    <row r="71" spans="1:9" ht="14.25" customHeight="1" thickBot="1" x14ac:dyDescent="0.3">
      <c r="A71" s="18" t="s">
        <v>201</v>
      </c>
      <c r="B71" s="19">
        <v>13</v>
      </c>
      <c r="C71" s="21"/>
      <c r="D71" s="21"/>
      <c r="E71" s="21"/>
      <c r="F71" s="21"/>
      <c r="G71" s="21"/>
      <c r="I71" t="b">
        <f t="shared" si="1"/>
        <v>0</v>
      </c>
    </row>
    <row r="72" spans="1:9" ht="14.25" customHeight="1" thickBot="1" x14ac:dyDescent="0.3">
      <c r="A72" s="18" t="s">
        <v>202</v>
      </c>
      <c r="B72" s="19">
        <v>14</v>
      </c>
      <c r="C72" s="21"/>
      <c r="D72" s="21"/>
      <c r="E72" s="21"/>
      <c r="F72" s="21"/>
      <c r="G72" s="21"/>
      <c r="I72" t="b">
        <f t="shared" si="1"/>
        <v>0</v>
      </c>
    </row>
    <row r="73" spans="1:9" ht="14.25" customHeight="1" thickBot="1" x14ac:dyDescent="0.3">
      <c r="A73" s="18" t="s">
        <v>89</v>
      </c>
      <c r="B73" s="19">
        <v>12</v>
      </c>
      <c r="C73" s="20">
        <v>42898</v>
      </c>
      <c r="D73" s="20">
        <v>42898</v>
      </c>
      <c r="E73" s="20">
        <v>42895</v>
      </c>
      <c r="F73" s="21"/>
      <c r="G73" s="21" t="s">
        <v>203</v>
      </c>
      <c r="I73" t="b">
        <f t="shared" si="1"/>
        <v>1</v>
      </c>
    </row>
    <row r="74" spans="1:9" ht="14.25" customHeight="1" thickBot="1" x14ac:dyDescent="0.3">
      <c r="A74" s="18" t="s">
        <v>204</v>
      </c>
      <c r="B74" s="19">
        <v>14</v>
      </c>
      <c r="C74" s="20">
        <v>42892</v>
      </c>
      <c r="D74" s="20">
        <v>42892</v>
      </c>
      <c r="E74" s="20">
        <v>42891</v>
      </c>
      <c r="F74" s="21"/>
      <c r="G74" s="21"/>
      <c r="I74" t="b">
        <f t="shared" si="1"/>
        <v>1</v>
      </c>
    </row>
    <row r="75" spans="1:9" ht="14.25" customHeight="1" thickBot="1" x14ac:dyDescent="0.3">
      <c r="A75" s="18" t="s">
        <v>205</v>
      </c>
      <c r="B75" s="19">
        <v>11</v>
      </c>
      <c r="C75" s="20">
        <v>42892</v>
      </c>
      <c r="D75" s="20">
        <v>42892</v>
      </c>
      <c r="E75" s="20">
        <v>42891</v>
      </c>
      <c r="F75" s="21"/>
      <c r="G75" s="21"/>
      <c r="I75" t="b">
        <f t="shared" si="1"/>
        <v>1</v>
      </c>
    </row>
    <row r="76" spans="1:9" ht="14.25" customHeight="1" thickBot="1" x14ac:dyDescent="0.3">
      <c r="A76" s="18" t="s">
        <v>86</v>
      </c>
      <c r="B76" s="19">
        <v>11</v>
      </c>
      <c r="C76" s="19" t="s">
        <v>206</v>
      </c>
      <c r="D76" s="20">
        <v>42814</v>
      </c>
      <c r="E76" s="20">
        <v>42821</v>
      </c>
      <c r="F76" s="23">
        <v>42815</v>
      </c>
      <c r="G76" s="21"/>
      <c r="I76" t="b">
        <f t="shared" si="1"/>
        <v>1</v>
      </c>
    </row>
    <row r="77" spans="1:9" ht="14.25" customHeight="1" thickBot="1" x14ac:dyDescent="0.3">
      <c r="A77" s="18" t="s">
        <v>207</v>
      </c>
      <c r="B77" s="19">
        <v>11</v>
      </c>
      <c r="C77" s="19" t="s">
        <v>208</v>
      </c>
      <c r="D77" s="20">
        <v>42857</v>
      </c>
      <c r="E77" s="20">
        <v>42821</v>
      </c>
      <c r="F77" s="23">
        <v>42815</v>
      </c>
      <c r="G77" s="21"/>
      <c r="I77" t="b">
        <f t="shared" si="1"/>
        <v>1</v>
      </c>
    </row>
    <row r="78" spans="1:9" ht="14.25" customHeight="1" thickBot="1" x14ac:dyDescent="0.3">
      <c r="A78" s="18" t="s">
        <v>209</v>
      </c>
      <c r="B78" s="19">
        <v>14</v>
      </c>
      <c r="C78" s="21"/>
      <c r="D78" s="21"/>
      <c r="E78" s="21"/>
      <c r="F78" s="21"/>
      <c r="G78" s="21"/>
      <c r="I78" t="b">
        <f t="shared" si="1"/>
        <v>0</v>
      </c>
    </row>
    <row r="79" spans="1:9" ht="14.25" customHeight="1" thickBot="1" x14ac:dyDescent="0.3">
      <c r="A79" s="18" t="s">
        <v>210</v>
      </c>
      <c r="B79" s="19">
        <v>11</v>
      </c>
      <c r="C79" s="20">
        <v>42874</v>
      </c>
      <c r="D79" s="20">
        <v>42874</v>
      </c>
      <c r="E79" s="20">
        <v>42866</v>
      </c>
      <c r="F79" s="23">
        <v>42874</v>
      </c>
      <c r="G79" s="21"/>
      <c r="I79" t="b">
        <f t="shared" si="1"/>
        <v>1</v>
      </c>
    </row>
    <row r="80" spans="1:9" ht="14.25" customHeight="1" thickBot="1" x14ac:dyDescent="0.3">
      <c r="A80" s="18" t="s">
        <v>211</v>
      </c>
      <c r="B80" s="19">
        <v>14</v>
      </c>
      <c r="C80" s="20">
        <v>42869</v>
      </c>
      <c r="D80" s="20">
        <v>42869</v>
      </c>
      <c r="E80" s="20">
        <v>42867</v>
      </c>
      <c r="F80" s="23">
        <v>41708</v>
      </c>
      <c r="G80" s="21"/>
      <c r="I80" t="b">
        <f t="shared" si="1"/>
        <v>1</v>
      </c>
    </row>
    <row r="81" spans="1:9" ht="14.25" customHeight="1" thickBot="1" x14ac:dyDescent="0.3">
      <c r="A81" s="18" t="s">
        <v>212</v>
      </c>
      <c r="B81" s="19">
        <v>14</v>
      </c>
      <c r="C81" s="21"/>
      <c r="D81" s="21"/>
      <c r="E81" s="21"/>
      <c r="F81" s="21"/>
      <c r="G81" s="21"/>
      <c r="I81" t="b">
        <f t="shared" si="1"/>
        <v>0</v>
      </c>
    </row>
    <row r="82" spans="1:9" ht="14.25" customHeight="1" thickBot="1" x14ac:dyDescent="0.3">
      <c r="A82" s="18" t="s">
        <v>213</v>
      </c>
      <c r="B82" s="19">
        <v>16</v>
      </c>
      <c r="C82" s="20">
        <v>42892</v>
      </c>
      <c r="D82" s="20">
        <v>42892</v>
      </c>
      <c r="E82" s="20">
        <v>42872</v>
      </c>
      <c r="F82" s="21"/>
      <c r="G82" s="21" t="s">
        <v>214</v>
      </c>
      <c r="I82" t="b">
        <f t="shared" si="1"/>
        <v>1</v>
      </c>
    </row>
    <row r="83" spans="1:9" ht="14.25" customHeight="1" thickBot="1" x14ac:dyDescent="0.3">
      <c r="A83" s="18" t="s">
        <v>215</v>
      </c>
      <c r="B83" s="19">
        <v>17</v>
      </c>
      <c r="C83" s="19" t="s">
        <v>216</v>
      </c>
      <c r="D83" s="19" t="s">
        <v>140</v>
      </c>
      <c r="E83" s="21"/>
      <c r="F83" s="21"/>
      <c r="G83" s="21"/>
      <c r="I83" t="b">
        <f t="shared" si="1"/>
        <v>0</v>
      </c>
    </row>
    <row r="84" spans="1:9" ht="14.25" customHeight="1" thickBot="1" x14ac:dyDescent="0.3">
      <c r="A84" s="18" t="s">
        <v>121</v>
      </c>
      <c r="B84" s="19">
        <v>11</v>
      </c>
      <c r="C84" s="20">
        <v>42892</v>
      </c>
      <c r="D84" s="20">
        <v>42892</v>
      </c>
      <c r="E84" s="20">
        <v>42881</v>
      </c>
      <c r="F84" s="21"/>
      <c r="G84" s="21"/>
      <c r="I84" t="b">
        <f t="shared" si="1"/>
        <v>1</v>
      </c>
    </row>
    <row r="85" spans="1:9" ht="14.25" customHeight="1" thickBot="1" x14ac:dyDescent="0.3">
      <c r="A85" s="18" t="s">
        <v>21</v>
      </c>
      <c r="B85" s="19">
        <v>16</v>
      </c>
      <c r="C85" s="21"/>
      <c r="D85" s="21"/>
      <c r="E85" s="21"/>
      <c r="F85" s="21"/>
      <c r="G85" s="21"/>
      <c r="I85" t="b">
        <f t="shared" si="1"/>
        <v>0</v>
      </c>
    </row>
    <row r="86" spans="1:9" ht="14.25" customHeight="1" thickBot="1" x14ac:dyDescent="0.3">
      <c r="A86" s="18" t="s">
        <v>217</v>
      </c>
      <c r="B86" s="19">
        <v>11</v>
      </c>
      <c r="C86" s="19" t="s">
        <v>218</v>
      </c>
      <c r="D86" s="20">
        <v>42814</v>
      </c>
      <c r="E86" s="21"/>
      <c r="F86" s="21"/>
      <c r="G86" s="21"/>
      <c r="I86" t="b">
        <f t="shared" si="1"/>
        <v>0</v>
      </c>
    </row>
    <row r="87" spans="1:9" ht="14.25" customHeight="1" thickBot="1" x14ac:dyDescent="0.3">
      <c r="A87" s="18" t="s">
        <v>219</v>
      </c>
      <c r="B87" s="19">
        <v>15</v>
      </c>
      <c r="C87" s="20">
        <v>42885</v>
      </c>
      <c r="D87" s="20">
        <v>42858</v>
      </c>
      <c r="E87" s="20">
        <v>42858</v>
      </c>
      <c r="F87" s="21"/>
      <c r="G87" s="21"/>
      <c r="I87" t="b">
        <f t="shared" si="1"/>
        <v>1</v>
      </c>
    </row>
    <row r="88" spans="1:9" ht="14.25" customHeight="1" thickBot="1" x14ac:dyDescent="0.3">
      <c r="A88" s="18" t="s">
        <v>31</v>
      </c>
      <c r="B88" s="19">
        <v>15</v>
      </c>
      <c r="C88" s="20">
        <v>42874</v>
      </c>
      <c r="D88" s="20">
        <v>42874</v>
      </c>
      <c r="E88" s="20">
        <v>42874</v>
      </c>
      <c r="F88" s="21"/>
      <c r="G88" s="21"/>
      <c r="I88" t="b">
        <f t="shared" si="1"/>
        <v>1</v>
      </c>
    </row>
    <row r="89" spans="1:9" ht="14.25" customHeight="1" thickBot="1" x14ac:dyDescent="0.3">
      <c r="A89" s="18" t="s">
        <v>32</v>
      </c>
      <c r="B89" s="19">
        <v>18</v>
      </c>
      <c r="C89" s="21"/>
      <c r="D89" s="21"/>
      <c r="E89" s="21"/>
      <c r="F89" s="21"/>
      <c r="G89" s="21"/>
      <c r="I89" t="b">
        <f t="shared" si="1"/>
        <v>0</v>
      </c>
    </row>
    <row r="90" spans="1:9" ht="14.25" customHeight="1" thickBot="1" x14ac:dyDescent="0.3">
      <c r="A90" s="18" t="s">
        <v>34</v>
      </c>
      <c r="B90" s="19">
        <v>12</v>
      </c>
      <c r="C90" s="20">
        <v>42874</v>
      </c>
      <c r="D90" s="20">
        <v>42874</v>
      </c>
      <c r="E90" s="20">
        <v>42874</v>
      </c>
      <c r="F90" s="21"/>
      <c r="G90" s="21"/>
      <c r="I90" t="b">
        <f t="shared" si="1"/>
        <v>1</v>
      </c>
    </row>
    <row r="91" spans="1:9" ht="14.25" customHeight="1" thickBot="1" x14ac:dyDescent="0.3">
      <c r="A91" s="18" t="s">
        <v>103</v>
      </c>
      <c r="B91" s="19">
        <v>14</v>
      </c>
      <c r="C91" s="21"/>
      <c r="D91" s="21"/>
      <c r="E91" s="21"/>
      <c r="F91" s="21"/>
      <c r="G91" s="21"/>
      <c r="I91" t="b">
        <f t="shared" si="1"/>
        <v>0</v>
      </c>
    </row>
    <row r="92" spans="1:9" ht="14.25" customHeight="1" thickBot="1" x14ac:dyDescent="0.3">
      <c r="A92" s="18" t="s">
        <v>220</v>
      </c>
      <c r="B92" s="19">
        <v>16</v>
      </c>
      <c r="C92" s="21"/>
      <c r="D92" s="21"/>
      <c r="E92" s="21"/>
      <c r="F92" s="21"/>
      <c r="G92" s="21" t="s">
        <v>221</v>
      </c>
      <c r="I92" t="b">
        <f t="shared" si="1"/>
        <v>0</v>
      </c>
    </row>
    <row r="93" spans="1:9" ht="14.25" customHeight="1" thickBot="1" x14ac:dyDescent="0.3">
      <c r="A93" s="18" t="s">
        <v>222</v>
      </c>
      <c r="B93" s="19">
        <v>11</v>
      </c>
      <c r="C93" s="19" t="s">
        <v>218</v>
      </c>
      <c r="D93" s="20">
        <v>42814</v>
      </c>
      <c r="E93" s="21"/>
      <c r="F93" s="21"/>
      <c r="G93" s="21"/>
      <c r="I93" t="b">
        <f t="shared" si="1"/>
        <v>0</v>
      </c>
    </row>
    <row r="94" spans="1:9" ht="14.25" customHeight="1" thickBot="1" x14ac:dyDescent="0.3">
      <c r="A94" s="18" t="s">
        <v>223</v>
      </c>
      <c r="B94" s="19">
        <v>11</v>
      </c>
      <c r="C94" s="20">
        <v>42899</v>
      </c>
      <c r="D94" s="20">
        <v>42899</v>
      </c>
      <c r="E94" s="20">
        <v>42899</v>
      </c>
      <c r="F94" s="21"/>
      <c r="G94" s="21"/>
      <c r="I94" t="b">
        <f t="shared" si="1"/>
        <v>1</v>
      </c>
    </row>
    <row r="95" spans="1:9" ht="14.25" customHeight="1" thickBot="1" x14ac:dyDescent="0.3">
      <c r="A95" s="18" t="s">
        <v>105</v>
      </c>
      <c r="B95" s="19">
        <v>14</v>
      </c>
      <c r="C95" s="21"/>
      <c r="D95" s="21"/>
      <c r="E95" s="21"/>
      <c r="F95" s="21"/>
      <c r="G95" s="21"/>
      <c r="I95" t="b">
        <f t="shared" si="1"/>
        <v>0</v>
      </c>
    </row>
    <row r="96" spans="1:9" ht="14.25" customHeight="1" thickBot="1" x14ac:dyDescent="0.3">
      <c r="A96" s="18" t="s">
        <v>104</v>
      </c>
      <c r="B96" s="19">
        <v>11</v>
      </c>
      <c r="C96" s="21"/>
      <c r="D96" s="21"/>
      <c r="E96" s="21"/>
      <c r="F96" s="21"/>
      <c r="G96" s="21"/>
      <c r="I96" t="b">
        <f t="shared" si="1"/>
        <v>0</v>
      </c>
    </row>
    <row r="97" spans="1:9" ht="14.25" customHeight="1" thickBot="1" x14ac:dyDescent="0.3">
      <c r="A97" s="18" t="s">
        <v>77</v>
      </c>
      <c r="B97" s="19">
        <v>14</v>
      </c>
      <c r="C97" s="21"/>
      <c r="D97" s="21"/>
      <c r="E97" s="21"/>
      <c r="F97" s="21"/>
      <c r="G97" s="21"/>
      <c r="I97" t="b">
        <f t="shared" si="1"/>
        <v>0</v>
      </c>
    </row>
    <row r="98" spans="1:9" ht="14.25" customHeight="1" thickBot="1" x14ac:dyDescent="0.3">
      <c r="A98" s="18" t="s">
        <v>224</v>
      </c>
      <c r="B98" s="19">
        <v>16</v>
      </c>
      <c r="C98" s="21"/>
      <c r="D98" s="21"/>
      <c r="E98" s="21"/>
      <c r="F98" s="21"/>
      <c r="G98" s="21"/>
      <c r="I98" t="b">
        <f t="shared" si="1"/>
        <v>0</v>
      </c>
    </row>
    <row r="99" spans="1:9" ht="14.25" customHeight="1" thickBot="1" x14ac:dyDescent="0.3">
      <c r="A99" s="18" t="s">
        <v>75</v>
      </c>
      <c r="B99" s="19">
        <v>17</v>
      </c>
      <c r="C99" s="20">
        <v>42852</v>
      </c>
      <c r="D99" s="20">
        <v>42852</v>
      </c>
      <c r="E99" s="20">
        <v>42852</v>
      </c>
      <c r="F99" s="21"/>
      <c r="G99" s="21"/>
      <c r="I99" t="b">
        <f t="shared" si="1"/>
        <v>1</v>
      </c>
    </row>
    <row r="100" spans="1:9" ht="14.25" customHeight="1" thickBot="1" x14ac:dyDescent="0.3">
      <c r="A100" s="18" t="s">
        <v>225</v>
      </c>
      <c r="B100" s="19">
        <v>11</v>
      </c>
      <c r="C100" s="19" t="s">
        <v>226</v>
      </c>
      <c r="D100" s="20">
        <v>42801</v>
      </c>
      <c r="E100" s="21"/>
      <c r="F100" s="21"/>
      <c r="G100" s="21"/>
      <c r="I100" t="b">
        <f t="shared" si="1"/>
        <v>0</v>
      </c>
    </row>
    <row r="101" spans="1:9" ht="14.25" customHeight="1" thickBot="1" x14ac:dyDescent="0.3">
      <c r="A101" s="18" t="s">
        <v>97</v>
      </c>
      <c r="B101" s="19">
        <v>13</v>
      </c>
      <c r="C101" s="21"/>
      <c r="D101" s="21"/>
      <c r="E101" s="21"/>
      <c r="F101" s="21"/>
      <c r="G101" s="21"/>
      <c r="I101" t="b">
        <f t="shared" si="1"/>
        <v>0</v>
      </c>
    </row>
    <row r="102" spans="1:9" ht="14.25" customHeight="1" thickBot="1" x14ac:dyDescent="0.3">
      <c r="A102" s="18" t="s">
        <v>122</v>
      </c>
      <c r="B102" s="19">
        <v>12</v>
      </c>
      <c r="C102" s="21"/>
      <c r="D102" s="21"/>
      <c r="E102" s="21"/>
      <c r="F102" s="21"/>
      <c r="G102" s="21"/>
      <c r="I102" t="b">
        <f t="shared" si="1"/>
        <v>0</v>
      </c>
    </row>
    <row r="103" spans="1:9" ht="14.25" customHeight="1" thickBot="1" x14ac:dyDescent="0.3">
      <c r="A103" s="18" t="s">
        <v>11</v>
      </c>
      <c r="B103" s="19">
        <v>12</v>
      </c>
      <c r="C103" s="21"/>
      <c r="D103" s="21"/>
      <c r="E103" s="21"/>
      <c r="F103" s="21"/>
      <c r="G103" s="21"/>
      <c r="I103" t="b">
        <f t="shared" si="1"/>
        <v>0</v>
      </c>
    </row>
    <row r="104" spans="1:9" ht="14.25" customHeight="1" thickBot="1" x14ac:dyDescent="0.3">
      <c r="A104" s="18" t="s">
        <v>74</v>
      </c>
      <c r="B104" s="19">
        <v>13</v>
      </c>
      <c r="C104" s="20">
        <v>42858</v>
      </c>
      <c r="D104" s="20">
        <v>42858</v>
      </c>
      <c r="E104" s="20">
        <v>42858</v>
      </c>
      <c r="F104" s="21"/>
      <c r="G104" s="21"/>
      <c r="I104" t="b">
        <f t="shared" si="1"/>
        <v>1</v>
      </c>
    </row>
    <row r="105" spans="1:9" ht="14.25" customHeight="1" thickBot="1" x14ac:dyDescent="0.3">
      <c r="A105" s="18" t="s">
        <v>227</v>
      </c>
      <c r="B105" s="19">
        <v>13</v>
      </c>
      <c r="C105" s="21"/>
      <c r="D105" s="21"/>
      <c r="E105" s="21"/>
      <c r="F105" s="21"/>
      <c r="G105" s="21"/>
      <c r="I105" t="b">
        <f t="shared" si="1"/>
        <v>0</v>
      </c>
    </row>
    <row r="106" spans="1:9" ht="14.25" customHeight="1" thickBot="1" x14ac:dyDescent="0.3">
      <c r="A106" s="18" t="s">
        <v>117</v>
      </c>
      <c r="B106" s="19">
        <v>16</v>
      </c>
      <c r="C106" s="20">
        <v>42893</v>
      </c>
      <c r="D106" s="20">
        <v>42893</v>
      </c>
      <c r="E106" s="20">
        <v>42893</v>
      </c>
      <c r="F106" s="21"/>
      <c r="G106" s="21"/>
      <c r="I106" t="b">
        <f t="shared" si="1"/>
        <v>1</v>
      </c>
    </row>
    <row r="107" spans="1:9" ht="14.25" customHeight="1" thickBot="1" x14ac:dyDescent="0.3">
      <c r="A107" s="18" t="s">
        <v>118</v>
      </c>
      <c r="B107" s="19">
        <v>14</v>
      </c>
      <c r="C107" s="20">
        <v>42814</v>
      </c>
      <c r="D107" s="20">
        <v>42814</v>
      </c>
      <c r="E107" s="20">
        <v>42893</v>
      </c>
      <c r="F107" s="21"/>
      <c r="G107" s="21" t="s">
        <v>228</v>
      </c>
      <c r="I107" t="b">
        <f t="shared" si="1"/>
        <v>1</v>
      </c>
    </row>
    <row r="108" spans="1:9" ht="14.25" customHeight="1" thickBot="1" x14ac:dyDescent="0.3">
      <c r="A108" s="18" t="s">
        <v>81</v>
      </c>
      <c r="B108" s="19">
        <v>15</v>
      </c>
      <c r="C108" s="20">
        <v>42865</v>
      </c>
      <c r="D108" s="20">
        <v>42865</v>
      </c>
      <c r="E108" s="20">
        <v>42863</v>
      </c>
      <c r="F108" s="21"/>
      <c r="G108" s="21"/>
      <c r="I108" t="b">
        <f t="shared" si="1"/>
        <v>1</v>
      </c>
    </row>
    <row r="109" spans="1:9" ht="14.25" customHeight="1" thickBot="1" x14ac:dyDescent="0.3">
      <c r="A109" s="18" t="s">
        <v>82</v>
      </c>
      <c r="B109" s="19">
        <v>13</v>
      </c>
      <c r="C109" s="20">
        <v>42865</v>
      </c>
      <c r="D109" s="20">
        <v>42865</v>
      </c>
      <c r="E109" s="20">
        <v>42863</v>
      </c>
      <c r="F109" s="21"/>
      <c r="G109" s="21"/>
      <c r="I109" t="b">
        <f t="shared" si="1"/>
        <v>1</v>
      </c>
    </row>
    <row r="110" spans="1:9" ht="14.25" customHeight="1" thickBot="1" x14ac:dyDescent="0.3">
      <c r="A110" s="18" t="s">
        <v>229</v>
      </c>
      <c r="B110" s="19">
        <v>15</v>
      </c>
      <c r="C110" s="21"/>
      <c r="D110" s="21"/>
      <c r="E110" s="21"/>
      <c r="F110" s="21"/>
      <c r="G110" s="21"/>
      <c r="I110" t="b">
        <f t="shared" si="1"/>
        <v>0</v>
      </c>
    </row>
    <row r="111" spans="1:9" ht="14.25" customHeight="1" thickBot="1" x14ac:dyDescent="0.3">
      <c r="A111" s="18" t="s">
        <v>230</v>
      </c>
      <c r="B111" s="19">
        <v>15</v>
      </c>
      <c r="C111" s="21"/>
      <c r="D111" s="21"/>
      <c r="E111" s="21"/>
      <c r="F111" s="21"/>
      <c r="G111" s="21"/>
      <c r="I111" t="b">
        <f t="shared" si="1"/>
        <v>0</v>
      </c>
    </row>
    <row r="112" spans="1:9" ht="14.25" customHeight="1" thickBot="1" x14ac:dyDescent="0.3">
      <c r="A112" s="18" t="s">
        <v>83</v>
      </c>
      <c r="B112" s="19">
        <v>11</v>
      </c>
      <c r="C112" s="20">
        <v>42801</v>
      </c>
      <c r="D112" s="20">
        <v>42801</v>
      </c>
      <c r="E112" s="20">
        <v>42629</v>
      </c>
      <c r="F112" s="21" t="s">
        <v>231</v>
      </c>
      <c r="G112" s="21"/>
      <c r="I112" t="b">
        <f t="shared" si="1"/>
        <v>1</v>
      </c>
    </row>
    <row r="113" spans="1:9" ht="14.25" customHeight="1" thickBot="1" x14ac:dyDescent="0.3">
      <c r="A113" s="18" t="s">
        <v>232</v>
      </c>
      <c r="B113" s="19">
        <v>11</v>
      </c>
      <c r="C113" s="21"/>
      <c r="D113" s="21"/>
      <c r="E113" s="21"/>
      <c r="F113" s="21"/>
      <c r="G113" s="21"/>
      <c r="I113" t="b">
        <f t="shared" si="1"/>
        <v>0</v>
      </c>
    </row>
    <row r="114" spans="1:9" ht="14.25" customHeight="1" thickBot="1" x14ac:dyDescent="0.3">
      <c r="A114" s="18" t="s">
        <v>109</v>
      </c>
      <c r="B114" s="19">
        <v>11</v>
      </c>
      <c r="C114" s="20">
        <v>42888</v>
      </c>
      <c r="D114" s="20">
        <v>42888</v>
      </c>
      <c r="E114" s="20">
        <v>42892</v>
      </c>
      <c r="F114" s="21"/>
      <c r="G114" s="21" t="s">
        <v>233</v>
      </c>
      <c r="I114" t="b">
        <f t="shared" si="1"/>
        <v>1</v>
      </c>
    </row>
    <row r="115" spans="1:9" ht="14.25" customHeight="1" thickBot="1" x14ac:dyDescent="0.3">
      <c r="A115" s="18" t="s">
        <v>100</v>
      </c>
      <c r="B115" s="19">
        <v>16</v>
      </c>
      <c r="C115" s="20">
        <v>42885</v>
      </c>
      <c r="D115" s="20">
        <v>42885</v>
      </c>
      <c r="E115" s="20">
        <v>42841</v>
      </c>
      <c r="F115" s="21"/>
      <c r="G115" s="21"/>
      <c r="I115" t="b">
        <f t="shared" si="1"/>
        <v>1</v>
      </c>
    </row>
    <row r="116" spans="1:9" ht="14.25" customHeight="1" thickBot="1" x14ac:dyDescent="0.3">
      <c r="A116" s="18" t="s">
        <v>91</v>
      </c>
      <c r="B116" s="19">
        <v>11</v>
      </c>
      <c r="C116" s="20">
        <v>42898</v>
      </c>
      <c r="D116" s="20">
        <v>42898</v>
      </c>
      <c r="E116" s="20">
        <v>42898</v>
      </c>
      <c r="F116" s="21"/>
      <c r="G116" s="21" t="s">
        <v>234</v>
      </c>
      <c r="I116" t="b">
        <f t="shared" si="1"/>
        <v>1</v>
      </c>
    </row>
    <row r="117" spans="1:9" ht="14.25" customHeight="1" thickBot="1" x14ac:dyDescent="0.3">
      <c r="A117" s="18" t="s">
        <v>235</v>
      </c>
      <c r="B117" s="19">
        <v>11</v>
      </c>
      <c r="C117" s="19" t="s">
        <v>139</v>
      </c>
      <c r="D117" s="20">
        <v>42801</v>
      </c>
      <c r="E117" s="20">
        <v>42809</v>
      </c>
      <c r="F117" s="21"/>
      <c r="G117" s="21"/>
      <c r="I117" t="b">
        <f t="shared" si="1"/>
        <v>1</v>
      </c>
    </row>
    <row r="118" spans="1:9" ht="14.25" customHeight="1" thickBot="1" x14ac:dyDescent="0.3">
      <c r="A118" s="18" t="s">
        <v>236</v>
      </c>
      <c r="B118" s="19">
        <v>13</v>
      </c>
      <c r="C118" s="21"/>
      <c r="D118" s="21"/>
      <c r="E118" s="21"/>
      <c r="F118" s="21"/>
      <c r="G118" s="21"/>
      <c r="I118" t="b">
        <f t="shared" si="1"/>
        <v>0</v>
      </c>
    </row>
    <row r="119" spans="1:9" ht="14.25" customHeight="1" thickBot="1" x14ac:dyDescent="0.3">
      <c r="A119" s="18" t="s">
        <v>237</v>
      </c>
      <c r="B119" s="19">
        <v>13</v>
      </c>
      <c r="C119" s="21"/>
      <c r="D119" s="21"/>
      <c r="E119" s="21"/>
      <c r="F119" s="21"/>
      <c r="G119" s="21"/>
      <c r="I119" t="b">
        <f t="shared" si="1"/>
        <v>0</v>
      </c>
    </row>
    <row r="120" spans="1:9" ht="14.25" customHeight="1" thickBot="1" x14ac:dyDescent="0.3">
      <c r="A120" s="18" t="s">
        <v>113</v>
      </c>
      <c r="B120" s="19">
        <v>11</v>
      </c>
      <c r="C120" s="20">
        <v>42892</v>
      </c>
      <c r="D120" s="20">
        <v>42892</v>
      </c>
      <c r="E120" s="20">
        <v>42892</v>
      </c>
      <c r="F120" s="23">
        <v>42871</v>
      </c>
      <c r="G120" s="21"/>
      <c r="I120" t="b">
        <f t="shared" si="1"/>
        <v>1</v>
      </c>
    </row>
    <row r="121" spans="1:9" ht="14.25" customHeight="1" thickBot="1" x14ac:dyDescent="0.3">
      <c r="A121" s="18" t="s">
        <v>238</v>
      </c>
      <c r="B121" s="19">
        <v>16</v>
      </c>
      <c r="C121" s="21"/>
      <c r="D121" s="21"/>
      <c r="E121" s="21"/>
      <c r="F121" s="21"/>
      <c r="G121" s="21"/>
      <c r="I121" t="b">
        <f t="shared" si="1"/>
        <v>0</v>
      </c>
    </row>
    <row r="122" spans="1:9" ht="14.25" customHeight="1" thickBot="1" x14ac:dyDescent="0.3">
      <c r="A122" s="18" t="s">
        <v>87</v>
      </c>
      <c r="B122" s="19">
        <v>12</v>
      </c>
      <c r="C122" s="20">
        <v>42836</v>
      </c>
      <c r="D122" s="20">
        <v>42817</v>
      </c>
      <c r="E122" s="20">
        <v>42818</v>
      </c>
      <c r="F122" s="21"/>
      <c r="G122" s="21"/>
      <c r="I122" t="b">
        <f t="shared" si="1"/>
        <v>1</v>
      </c>
    </row>
    <row r="123" spans="1:9" ht="14.25" customHeight="1" thickBot="1" x14ac:dyDescent="0.3">
      <c r="A123" s="18" t="s">
        <v>96</v>
      </c>
      <c r="B123" s="19">
        <v>16</v>
      </c>
      <c r="C123" s="20">
        <v>42895</v>
      </c>
      <c r="D123" s="20">
        <v>42895</v>
      </c>
      <c r="E123" s="20">
        <v>42895</v>
      </c>
      <c r="F123" s="21"/>
      <c r="G123" s="21" t="s">
        <v>239</v>
      </c>
      <c r="I123" t="b">
        <f t="shared" si="1"/>
        <v>1</v>
      </c>
    </row>
    <row r="124" spans="1:9" ht="14.25" customHeight="1" thickBot="1" x14ac:dyDescent="0.3">
      <c r="A124" s="18" t="s">
        <v>102</v>
      </c>
      <c r="B124" s="19">
        <v>17</v>
      </c>
      <c r="C124" s="20">
        <v>42891</v>
      </c>
      <c r="D124" s="20">
        <v>42891</v>
      </c>
      <c r="E124" s="20">
        <v>42891</v>
      </c>
      <c r="F124" s="21"/>
      <c r="G124" s="21"/>
      <c r="I124" t="b">
        <f t="shared" si="1"/>
        <v>1</v>
      </c>
    </row>
    <row r="125" spans="1:9" ht="14.25" customHeight="1" thickBot="1" x14ac:dyDescent="0.3">
      <c r="A125" s="18" t="s">
        <v>240</v>
      </c>
      <c r="B125" s="19">
        <v>13</v>
      </c>
      <c r="C125" s="21"/>
      <c r="D125" s="21"/>
      <c r="E125" s="21"/>
      <c r="F125" s="21"/>
      <c r="G125" s="21"/>
      <c r="I125" t="b">
        <f t="shared" si="1"/>
        <v>0</v>
      </c>
    </row>
    <row r="126" spans="1:9" ht="14.25" customHeight="1" thickBot="1" x14ac:dyDescent="0.3">
      <c r="A126" s="18" t="s">
        <v>241</v>
      </c>
      <c r="B126" s="19">
        <v>13</v>
      </c>
      <c r="C126" s="21"/>
      <c r="D126" s="21"/>
      <c r="E126" s="21"/>
      <c r="F126" s="21"/>
      <c r="G126" s="21"/>
      <c r="I126" t="b">
        <f t="shared" si="1"/>
        <v>0</v>
      </c>
    </row>
    <row r="127" spans="1:9" ht="14.25" customHeight="1" thickBot="1" x14ac:dyDescent="0.3">
      <c r="A127" s="18" t="s">
        <v>116</v>
      </c>
      <c r="B127" s="19">
        <v>15</v>
      </c>
      <c r="C127" s="21"/>
      <c r="D127" s="21"/>
      <c r="E127" s="20">
        <v>42809</v>
      </c>
      <c r="F127" s="21"/>
      <c r="G127" s="21"/>
      <c r="I127" t="b">
        <f t="shared" si="1"/>
        <v>0</v>
      </c>
    </row>
    <row r="128" spans="1:9" ht="14.25" customHeight="1" thickBot="1" x14ac:dyDescent="0.3">
      <c r="A128" s="18" t="s">
        <v>23</v>
      </c>
      <c r="B128" s="19">
        <v>16</v>
      </c>
      <c r="C128" s="21"/>
      <c r="D128" s="21"/>
      <c r="E128" s="21"/>
      <c r="F128" s="21"/>
      <c r="G128" s="21"/>
      <c r="I128" t="b">
        <f t="shared" si="1"/>
        <v>0</v>
      </c>
    </row>
    <row r="129" spans="1:9" ht="14.25" customHeight="1" thickBot="1" x14ac:dyDescent="0.3">
      <c r="A129" s="18" t="s">
        <v>28</v>
      </c>
      <c r="B129" s="19">
        <v>18</v>
      </c>
      <c r="C129" s="21"/>
      <c r="D129" s="21"/>
      <c r="E129" s="21"/>
      <c r="F129" s="21"/>
      <c r="G129" s="21"/>
      <c r="I129" t="b">
        <f t="shared" si="1"/>
        <v>0</v>
      </c>
    </row>
    <row r="130" spans="1:9" ht="14.25" customHeight="1" thickBot="1" x14ac:dyDescent="0.3">
      <c r="A130" s="18" t="s">
        <v>242</v>
      </c>
      <c r="B130" s="19">
        <v>11</v>
      </c>
      <c r="C130" s="21"/>
      <c r="D130" s="21"/>
      <c r="E130" s="21"/>
      <c r="F130" s="21"/>
      <c r="G130" s="21"/>
      <c r="I130" t="b">
        <f t="shared" si="1"/>
        <v>0</v>
      </c>
    </row>
    <row r="131" spans="1:9" ht="14.25" customHeight="1" thickBot="1" x14ac:dyDescent="0.3">
      <c r="A131" s="18" t="s">
        <v>243</v>
      </c>
      <c r="B131" s="19">
        <v>14</v>
      </c>
      <c r="C131" s="21"/>
      <c r="D131" s="21"/>
      <c r="E131" s="21"/>
      <c r="F131" s="21"/>
      <c r="G131" s="21"/>
      <c r="I131" t="b">
        <f t="shared" ref="I131:I185" si="2">NOT(OR(ISBLANK(E131),ISBLANK(D131),ISBLANK(C131)))</f>
        <v>0</v>
      </c>
    </row>
    <row r="132" spans="1:9" ht="14.25" customHeight="1" thickBot="1" x14ac:dyDescent="0.3">
      <c r="A132" s="18" t="s">
        <v>114</v>
      </c>
      <c r="B132" s="19">
        <v>13</v>
      </c>
      <c r="C132" s="21"/>
      <c r="D132" s="21"/>
      <c r="E132" s="21"/>
      <c r="F132" s="21"/>
      <c r="G132" s="21"/>
      <c r="I132" t="b">
        <f t="shared" si="2"/>
        <v>0</v>
      </c>
    </row>
    <row r="133" spans="1:9" ht="14.25" customHeight="1" thickBot="1" x14ac:dyDescent="0.3">
      <c r="A133" s="18" t="s">
        <v>244</v>
      </c>
      <c r="B133" s="19">
        <v>16</v>
      </c>
      <c r="C133" s="21"/>
      <c r="D133" s="21"/>
      <c r="E133" s="21"/>
      <c r="F133" s="21"/>
      <c r="G133" s="21"/>
      <c r="I133" t="b">
        <f t="shared" si="2"/>
        <v>0</v>
      </c>
    </row>
    <row r="134" spans="1:9" ht="14.25" customHeight="1" thickBot="1" x14ac:dyDescent="0.3">
      <c r="A134" s="18" t="s">
        <v>80</v>
      </c>
      <c r="B134" s="19">
        <v>11</v>
      </c>
      <c r="C134" s="21"/>
      <c r="D134" s="21"/>
      <c r="E134" s="21"/>
      <c r="F134" s="21"/>
      <c r="G134" s="21"/>
      <c r="I134" t="b">
        <f t="shared" si="2"/>
        <v>0</v>
      </c>
    </row>
    <row r="135" spans="1:9" ht="14.25" customHeight="1" thickBot="1" x14ac:dyDescent="0.3">
      <c r="A135" s="18" t="s">
        <v>115</v>
      </c>
      <c r="B135" s="19">
        <v>15</v>
      </c>
      <c r="C135" s="21"/>
      <c r="D135" s="21"/>
      <c r="E135" s="21"/>
      <c r="F135" s="21"/>
      <c r="G135" s="21"/>
      <c r="I135" t="b">
        <f t="shared" si="2"/>
        <v>0</v>
      </c>
    </row>
    <row r="136" spans="1:9" ht="14.25" customHeight="1" thickBot="1" x14ac:dyDescent="0.3">
      <c r="A136" s="18" t="s">
        <v>245</v>
      </c>
      <c r="B136" s="19">
        <v>16</v>
      </c>
      <c r="C136" s="21"/>
      <c r="D136" s="21"/>
      <c r="E136" s="21"/>
      <c r="F136" s="21"/>
      <c r="G136" s="21"/>
      <c r="I136" t="b">
        <f t="shared" si="2"/>
        <v>0</v>
      </c>
    </row>
    <row r="137" spans="1:9" ht="14.25" customHeight="1" thickBot="1" x14ac:dyDescent="0.3">
      <c r="A137" s="18" t="s">
        <v>246</v>
      </c>
      <c r="B137" s="19">
        <v>13</v>
      </c>
      <c r="C137" s="20">
        <v>42773</v>
      </c>
      <c r="D137" s="20">
        <v>42773</v>
      </c>
      <c r="E137" s="21"/>
      <c r="F137" s="21"/>
      <c r="G137" s="21"/>
      <c r="I137" t="b">
        <f t="shared" si="2"/>
        <v>0</v>
      </c>
    </row>
    <row r="138" spans="1:9" ht="14.25" customHeight="1" thickBot="1" x14ac:dyDescent="0.3">
      <c r="A138" s="18" t="s">
        <v>94</v>
      </c>
      <c r="B138" s="19">
        <v>11</v>
      </c>
      <c r="C138" s="20">
        <v>42807</v>
      </c>
      <c r="D138" s="20">
        <v>42807</v>
      </c>
      <c r="E138" s="20">
        <v>42828</v>
      </c>
      <c r="F138" s="21"/>
      <c r="G138" s="21"/>
      <c r="I138" t="b">
        <f t="shared" si="2"/>
        <v>1</v>
      </c>
    </row>
    <row r="139" spans="1:9" ht="14.25" customHeight="1" thickBot="1" x14ac:dyDescent="0.3">
      <c r="A139" s="18" t="s">
        <v>247</v>
      </c>
      <c r="B139" s="19">
        <v>14</v>
      </c>
      <c r="C139" s="21"/>
      <c r="D139" s="21"/>
      <c r="E139" s="21"/>
      <c r="F139" s="21"/>
      <c r="G139" s="21"/>
      <c r="I139" t="b">
        <f t="shared" si="2"/>
        <v>0</v>
      </c>
    </row>
    <row r="140" spans="1:9" ht="14.25" customHeight="1" thickBot="1" x14ac:dyDescent="0.3">
      <c r="A140" s="18" t="s">
        <v>119</v>
      </c>
      <c r="B140" s="19">
        <v>13</v>
      </c>
      <c r="C140" s="20">
        <v>42829</v>
      </c>
      <c r="D140" s="20">
        <v>42829</v>
      </c>
      <c r="E140" s="20">
        <v>42810</v>
      </c>
      <c r="F140" s="21"/>
      <c r="G140" s="21"/>
      <c r="I140" t="b">
        <f t="shared" si="2"/>
        <v>1</v>
      </c>
    </row>
    <row r="141" spans="1:9" ht="14.25" customHeight="1" thickBot="1" x14ac:dyDescent="0.3">
      <c r="A141" s="18" t="s">
        <v>248</v>
      </c>
      <c r="B141" s="19">
        <v>11</v>
      </c>
      <c r="C141" s="20">
        <v>42836</v>
      </c>
      <c r="D141" s="20">
        <v>42836</v>
      </c>
      <c r="E141" s="21"/>
      <c r="F141" s="21"/>
      <c r="G141" s="21"/>
      <c r="I141" t="b">
        <f t="shared" si="2"/>
        <v>0</v>
      </c>
    </row>
    <row r="142" spans="1:9" ht="14.25" customHeight="1" x14ac:dyDescent="0.25">
      <c r="I142" t="b">
        <f t="shared" si="2"/>
        <v>0</v>
      </c>
    </row>
    <row r="143" spans="1:9" ht="14.25" customHeight="1" x14ac:dyDescent="0.25">
      <c r="I143" t="b">
        <f t="shared" si="2"/>
        <v>0</v>
      </c>
    </row>
    <row r="144" spans="1:9" ht="14.25" customHeight="1" x14ac:dyDescent="0.25">
      <c r="I144" t="b">
        <f t="shared" si="2"/>
        <v>0</v>
      </c>
    </row>
    <row r="145" spans="9:9" ht="14.25" customHeight="1" x14ac:dyDescent="0.25">
      <c r="I145" t="b">
        <f t="shared" si="2"/>
        <v>0</v>
      </c>
    </row>
    <row r="146" spans="9:9" ht="14.25" customHeight="1" x14ac:dyDescent="0.25">
      <c r="I146" t="b">
        <f t="shared" si="2"/>
        <v>0</v>
      </c>
    </row>
    <row r="147" spans="9:9" ht="14.25" customHeight="1" x14ac:dyDescent="0.25">
      <c r="I147" t="b">
        <f t="shared" si="2"/>
        <v>0</v>
      </c>
    </row>
    <row r="148" spans="9:9" ht="14.25" customHeight="1" x14ac:dyDescent="0.25">
      <c r="I148" t="b">
        <f t="shared" si="2"/>
        <v>0</v>
      </c>
    </row>
    <row r="149" spans="9:9" ht="14.25" customHeight="1" x14ac:dyDescent="0.25">
      <c r="I149" t="b">
        <f t="shared" si="2"/>
        <v>0</v>
      </c>
    </row>
    <row r="150" spans="9:9" ht="14.25" customHeight="1" x14ac:dyDescent="0.25">
      <c r="I150" t="b">
        <f t="shared" si="2"/>
        <v>0</v>
      </c>
    </row>
    <row r="151" spans="9:9" ht="14.25" customHeight="1" x14ac:dyDescent="0.25">
      <c r="I151" t="b">
        <f t="shared" si="2"/>
        <v>0</v>
      </c>
    </row>
    <row r="152" spans="9:9" ht="14.25" customHeight="1" x14ac:dyDescent="0.25">
      <c r="I152" t="b">
        <f t="shared" si="2"/>
        <v>0</v>
      </c>
    </row>
    <row r="153" spans="9:9" ht="14.25" customHeight="1" x14ac:dyDescent="0.25">
      <c r="I153" t="b">
        <f t="shared" si="2"/>
        <v>0</v>
      </c>
    </row>
    <row r="154" spans="9:9" ht="14.25" customHeight="1" x14ac:dyDescent="0.25">
      <c r="I154" t="b">
        <f t="shared" si="2"/>
        <v>0</v>
      </c>
    </row>
    <row r="155" spans="9:9" ht="14.25" customHeight="1" x14ac:dyDescent="0.25">
      <c r="I155" t="b">
        <f t="shared" si="2"/>
        <v>0</v>
      </c>
    </row>
    <row r="156" spans="9:9" ht="14.25" customHeight="1" x14ac:dyDescent="0.25">
      <c r="I156" t="b">
        <f t="shared" si="2"/>
        <v>0</v>
      </c>
    </row>
    <row r="157" spans="9:9" ht="14.25" customHeight="1" x14ac:dyDescent="0.25">
      <c r="I157" t="b">
        <f t="shared" si="2"/>
        <v>0</v>
      </c>
    </row>
    <row r="158" spans="9:9" ht="14.25" customHeight="1" x14ac:dyDescent="0.25">
      <c r="I158" t="b">
        <f t="shared" si="2"/>
        <v>0</v>
      </c>
    </row>
    <row r="159" spans="9:9" ht="14.25" customHeight="1" x14ac:dyDescent="0.25">
      <c r="I159" t="b">
        <f t="shared" si="2"/>
        <v>0</v>
      </c>
    </row>
    <row r="160" spans="9:9" ht="14.25" customHeight="1" x14ac:dyDescent="0.25">
      <c r="I160" t="b">
        <f t="shared" si="2"/>
        <v>0</v>
      </c>
    </row>
    <row r="161" spans="9:9" ht="14.25" customHeight="1" x14ac:dyDescent="0.25">
      <c r="I161" t="b">
        <f t="shared" si="2"/>
        <v>0</v>
      </c>
    </row>
    <row r="162" spans="9:9" ht="14.25" customHeight="1" x14ac:dyDescent="0.25">
      <c r="I162" t="b">
        <f t="shared" si="2"/>
        <v>0</v>
      </c>
    </row>
    <row r="163" spans="9:9" ht="14.25" customHeight="1" x14ac:dyDescent="0.25">
      <c r="I163" t="b">
        <f t="shared" si="2"/>
        <v>0</v>
      </c>
    </row>
    <row r="164" spans="9:9" ht="14.25" customHeight="1" x14ac:dyDescent="0.25">
      <c r="I164" t="b">
        <f t="shared" si="2"/>
        <v>0</v>
      </c>
    </row>
    <row r="165" spans="9:9" ht="14.25" customHeight="1" x14ac:dyDescent="0.25">
      <c r="I165" t="b">
        <f t="shared" si="2"/>
        <v>0</v>
      </c>
    </row>
    <row r="166" spans="9:9" ht="14.25" customHeight="1" x14ac:dyDescent="0.25">
      <c r="I166" t="b">
        <f t="shared" si="2"/>
        <v>0</v>
      </c>
    </row>
    <row r="167" spans="9:9" ht="14.25" customHeight="1" x14ac:dyDescent="0.25">
      <c r="I167" t="b">
        <f t="shared" si="2"/>
        <v>0</v>
      </c>
    </row>
    <row r="168" spans="9:9" ht="14.25" customHeight="1" x14ac:dyDescent="0.25">
      <c r="I168" t="b">
        <f t="shared" si="2"/>
        <v>0</v>
      </c>
    </row>
    <row r="169" spans="9:9" ht="14.25" customHeight="1" x14ac:dyDescent="0.25">
      <c r="I169" t="b">
        <f t="shared" si="2"/>
        <v>0</v>
      </c>
    </row>
    <row r="170" spans="9:9" ht="14.25" customHeight="1" x14ac:dyDescent="0.25">
      <c r="I170" t="b">
        <f t="shared" si="2"/>
        <v>0</v>
      </c>
    </row>
    <row r="171" spans="9:9" ht="14.25" customHeight="1" x14ac:dyDescent="0.25">
      <c r="I171" t="b">
        <f t="shared" si="2"/>
        <v>0</v>
      </c>
    </row>
    <row r="172" spans="9:9" ht="14.25" customHeight="1" x14ac:dyDescent="0.25">
      <c r="I172" t="b">
        <f t="shared" si="2"/>
        <v>0</v>
      </c>
    </row>
    <row r="173" spans="9:9" ht="14.25" customHeight="1" x14ac:dyDescent="0.25">
      <c r="I173" t="b">
        <f t="shared" si="2"/>
        <v>0</v>
      </c>
    </row>
    <row r="174" spans="9:9" ht="14.25" customHeight="1" x14ac:dyDescent="0.25">
      <c r="I174" t="b">
        <f t="shared" si="2"/>
        <v>0</v>
      </c>
    </row>
    <row r="175" spans="9:9" ht="14.25" customHeight="1" x14ac:dyDescent="0.25">
      <c r="I175" t="b">
        <f t="shared" si="2"/>
        <v>0</v>
      </c>
    </row>
    <row r="176" spans="9:9" ht="14.25" customHeight="1" x14ac:dyDescent="0.25">
      <c r="I176" t="b">
        <f t="shared" si="2"/>
        <v>0</v>
      </c>
    </row>
    <row r="177" spans="9:9" ht="14.25" customHeight="1" x14ac:dyDescent="0.25">
      <c r="I177" t="b">
        <f t="shared" si="2"/>
        <v>0</v>
      </c>
    </row>
    <row r="178" spans="9:9" ht="14.25" customHeight="1" x14ac:dyDescent="0.25">
      <c r="I178" t="b">
        <f t="shared" si="2"/>
        <v>0</v>
      </c>
    </row>
    <row r="179" spans="9:9" ht="14.25" customHeight="1" x14ac:dyDescent="0.25">
      <c r="I179" t="b">
        <f t="shared" si="2"/>
        <v>0</v>
      </c>
    </row>
    <row r="180" spans="9:9" ht="14.25" customHeight="1" x14ac:dyDescent="0.25">
      <c r="I180" t="b">
        <f t="shared" si="2"/>
        <v>0</v>
      </c>
    </row>
    <row r="181" spans="9:9" ht="14.25" customHeight="1" x14ac:dyDescent="0.25">
      <c r="I181" t="b">
        <f t="shared" si="2"/>
        <v>0</v>
      </c>
    </row>
    <row r="182" spans="9:9" ht="14.25" customHeight="1" x14ac:dyDescent="0.25">
      <c r="I182" t="b">
        <f t="shared" si="2"/>
        <v>0</v>
      </c>
    </row>
    <row r="183" spans="9:9" ht="14.25" customHeight="1" x14ac:dyDescent="0.25">
      <c r="I183" t="b">
        <f t="shared" si="2"/>
        <v>0</v>
      </c>
    </row>
    <row r="184" spans="9:9" ht="14.25" customHeight="1" x14ac:dyDescent="0.25">
      <c r="I184" t="b">
        <f t="shared" si="2"/>
        <v>0</v>
      </c>
    </row>
    <row r="185" spans="9:9" ht="14.25" customHeight="1" x14ac:dyDescent="0.25">
      <c r="I185" t="b">
        <f t="shared" si="2"/>
        <v>0</v>
      </c>
    </row>
    <row r="186" spans="9:9" ht="14.25" customHeight="1" x14ac:dyDescent="0.25"/>
    <row r="187" spans="9:9" ht="14.25" customHeight="1" x14ac:dyDescent="0.25"/>
    <row r="188" spans="9:9" ht="14.25" customHeight="1" x14ac:dyDescent="0.25"/>
    <row r="189" spans="9:9" ht="14.25" customHeight="1" x14ac:dyDescent="0.25"/>
    <row r="190" spans="9:9" ht="14.25" customHeight="1" x14ac:dyDescent="0.25"/>
    <row r="191" spans="9:9" ht="14.25" customHeight="1" x14ac:dyDescent="0.25"/>
    <row r="192" spans="9:9"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sheetData>
  <phoneticPr fontId="11"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503"/>
  <sheetViews>
    <sheetView topLeftCell="A49" workbookViewId="0">
      <selection activeCell="A63" sqref="A63:J67"/>
    </sheetView>
  </sheetViews>
  <sheetFormatPr defaultColWidth="9.33203125" defaultRowHeight="13.2" x14ac:dyDescent="0.25"/>
  <cols>
    <col min="1" max="1" width="24.33203125" bestFit="1" customWidth="1"/>
    <col min="2" max="2" width="12.109375" customWidth="1"/>
    <col min="3" max="3" width="19.33203125" customWidth="1"/>
    <col min="4" max="4" width="44.88671875" style="147" customWidth="1"/>
    <col min="5" max="5" width="14.6640625" customWidth="1"/>
    <col min="6" max="6" width="9.33203125" customWidth="1"/>
    <col min="7" max="7" width="28.33203125" customWidth="1"/>
    <col min="8" max="8" width="11" customWidth="1"/>
    <col min="9" max="9" width="12.6640625" customWidth="1"/>
    <col min="10" max="10" width="15.33203125" bestFit="1" customWidth="1"/>
  </cols>
  <sheetData>
    <row r="1" spans="1:10" s="1" customFormat="1" x14ac:dyDescent="0.25">
      <c r="A1" s="1" t="s">
        <v>3</v>
      </c>
      <c r="B1" s="1" t="s">
        <v>5</v>
      </c>
      <c r="C1" s="1" t="s">
        <v>6</v>
      </c>
      <c r="D1" s="145" t="s">
        <v>4</v>
      </c>
      <c r="E1" s="1" t="s">
        <v>7</v>
      </c>
      <c r="F1" s="1" t="s">
        <v>8</v>
      </c>
      <c r="G1" s="1" t="s">
        <v>1</v>
      </c>
      <c r="H1" s="1" t="s">
        <v>9</v>
      </c>
      <c r="I1" s="1" t="s">
        <v>0</v>
      </c>
      <c r="J1" s="1" t="s">
        <v>1581</v>
      </c>
    </row>
    <row r="2" spans="1:10" x14ac:dyDescent="0.25">
      <c r="A2" t="str">
        <f>'Export Data'!X2&amp;", "&amp;'Export Data'!W2</f>
        <v>Williams, Chuck</v>
      </c>
      <c r="B2" t="str">
        <f>IF('Export Data'!AT2="I will drive my scout, and I can drive other scouts TO camp.","DRIVE "&amp;'Export Data'!AU2,IF('Export Data'!AT2="I have arranged a ride for my scout TO camp..","Has Ride ("&amp;'Export Data'!AW2&amp;")",IF('Export Data'!AT2="I can drive ONLY my scout TO camp.","Has Ride (Family)",IF('Export Data'!AT2="Please find a ride for my scout TO camp.","Needs Ride",IF('Export Data'!AT2="My scout will drive themselves TO camp.","DRIVE (Self)","No Info")))))</f>
        <v>No Info</v>
      </c>
      <c r="C2" s="146" t="str">
        <f>IF('Export Data'!AX2="I will drive my scout, and I can drive other scouts HOME.","DRIVE "&amp;'Export Data'!AY2,IF('Export Data'!AX2="I have arranged a ride for my scout HOME.","Has Ride ("&amp;'Export Data'!BA2&amp;")",IF('Export Data'!AX2="I can drive ONLY my scout HOME.","Has Ride (Family)",IF('Export Data'!AX2="Please find a ride for my scout HOME.","Needs Ride",IF('Export Data'!AX2="My scout will drive themselves HOME.","DRIVE (Self)","No Info")))))</f>
        <v>No Info</v>
      </c>
      <c r="D2" s="147" t="str">
        <f>IF(NOT(ISBLANK('Export Data'!AV2)),"Drive to Camp: "&amp;'Export Data'!AV2&amp;CHAR(10),"")&amp;IF(NOT(ISBLANK('Export Data'!AZ2)),"Drive Home: "&amp;'Export Data'!AZ2,"")&amp; 'Export Data'!BI2</f>
        <v/>
      </c>
      <c r="E2" t="str">
        <f>IF(I2="179 Adult","Goat",VLOOKUP(A2,Contacts!$A$1:$F$103,3))</f>
        <v>Goat</v>
      </c>
      <c r="F2" t="str">
        <f t="shared" ref="F2:F59" si="0">IF(I2="179 Adult","AA"&amp;LEFT(A2,3),IF(I2="179 Sibling","SS"&amp;LEFT(A2,3),"YY"&amp;LEFT(A2,3)))</f>
        <v>AAWil</v>
      </c>
      <c r="G2" t="str">
        <f>'Export Data'!AA2</f>
        <v>179chuck@gmail.com</v>
      </c>
      <c r="H2">
        <f>'Export Data'!Z2</f>
        <v>2488802614</v>
      </c>
      <c r="I2" t="str">
        <f>'Export Data'!Y2</f>
        <v>179 Adult</v>
      </c>
      <c r="J2" s="80">
        <v>43832.663194444445</v>
      </c>
    </row>
    <row r="3" spans="1:10" x14ac:dyDescent="0.25">
      <c r="A3" t="str">
        <f>'Export Data'!X3&amp;", "&amp;'Export Data'!W3</f>
        <v>Knie, Connie</v>
      </c>
      <c r="B3" t="str">
        <f>IF('Export Data'!AT3="I will drive my scout, and I can drive other scouts TO camp.","DRIVE "&amp;'Export Data'!AU3,IF('Export Data'!AT3="I have arranged a ride for my scout TO camp..","Has Ride ("&amp;'Export Data'!AW3&amp;")",IF('Export Data'!AT3="I can drive ONLY my scout TO camp.","Has Ride (Family)",IF('Export Data'!AT3="Please find a ride for my scout TO camp.","Needs Ride",IF('Export Data'!AT3="My scout will drive themselves TO camp.","DRIVE (Self)","No Info")))))</f>
        <v>No Info</v>
      </c>
      <c r="C3" s="146" t="str">
        <f>IF('Export Data'!AX3="I will drive my scout, and I can drive other scouts HOME.","DRIVE "&amp;'Export Data'!AY3,IF('Export Data'!AX3="I have arranged a ride for my scout HOME.","Has Ride ("&amp;'Export Data'!BA3&amp;")",IF('Export Data'!AX3="I can drive ONLY my scout HOME.","Has Ride (Family)",IF('Export Data'!AX3="Please find a ride for my scout HOME.","Needs Ride",IF('Export Data'!AX3="My scout will drive themselves HOME.","DRIVE (Self)","No Info")))))</f>
        <v>No Info</v>
      </c>
      <c r="D3" s="147" t="str">
        <f>IF(NOT(ISBLANK('Export Data'!AV3)),"Drive to Camp: "&amp;'Export Data'!AV3&amp;CHAR(10),"")&amp;IF(NOT(ISBLANK('Export Data'!AZ3)),"Drive Home: "&amp;'Export Data'!AZ3,"")&amp; 'Export Data'!BI3</f>
        <v/>
      </c>
      <c r="E3" t="str">
        <f>IF(I3="179 Adult","Goat",VLOOKUP(A3,Contacts!$A$1:$F$103,3))</f>
        <v>Goat</v>
      </c>
      <c r="F3" t="str">
        <f t="shared" ref="F3:F66" si="1">IF(I3="179 Adult","AA"&amp;LEFT(A3,3),IF(I3="179 Sibling","SS"&amp;LEFT(A3,3),"YY"&amp;LEFT(A3,3)))</f>
        <v>AAKni</v>
      </c>
      <c r="G3" t="str">
        <f>'Export Data'!AA3</f>
        <v>179chuck@gmail.com</v>
      </c>
      <c r="H3">
        <f>'Export Data'!Z3</f>
        <v>2488802614</v>
      </c>
      <c r="I3" t="str">
        <f>'Export Data'!Y3</f>
        <v>179 Adult</v>
      </c>
      <c r="J3" s="80">
        <v>43832.663194444445</v>
      </c>
    </row>
    <row r="4" spans="1:10" x14ac:dyDescent="0.25">
      <c r="A4" t="str">
        <f>'Export Data'!X4&amp;", "&amp;'Export Data'!W4</f>
        <v>Wilburn, Jason</v>
      </c>
      <c r="B4" t="str">
        <f>IF('Export Data'!AT4="I will drive my scout, and I can drive other scouts TO camp.","DRIVE "&amp;'Export Data'!AU4,IF('Export Data'!AT4="I have arranged a ride for my scout TO camp..","Has Ride ("&amp;'Export Data'!AW4&amp;")",IF('Export Data'!AT4="I can drive ONLY my scout TO camp.","Has Ride (Family)",IF('Export Data'!AT4="Please find a ride for my scout TO camp.","Needs Ride",IF('Export Data'!AT4="My scout will drive themselves TO camp.","DRIVE (Self)","No Info")))))</f>
        <v>No Info</v>
      </c>
      <c r="C4" s="146" t="str">
        <f>IF('Export Data'!AX4="I will drive my scout, and I can drive other scouts HOME.","DRIVE "&amp;'Export Data'!AY4,IF('Export Data'!AX4="I have arranged a ride for my scout HOME.","Has Ride ("&amp;'Export Data'!BA4&amp;")",IF('Export Data'!AX4="I can drive ONLY my scout HOME.","Has Ride (Family)",IF('Export Data'!AX4="Please find a ride for my scout HOME.","Needs Ride",IF('Export Data'!AX4="My scout will drive themselves HOME.","DRIVE (Self)","No Info")))))</f>
        <v>No Info</v>
      </c>
      <c r="D4" s="147" t="str">
        <f>IF(NOT(ISBLANK('Export Data'!AV4)),"Drive to Camp: "&amp;'Export Data'!AV4&amp;CHAR(10),"")&amp;IF(NOT(ISBLANK('Export Data'!AZ4)),"Drive Home: "&amp;'Export Data'!AZ4,"")&amp; 'Export Data'!BI4</f>
        <v/>
      </c>
      <c r="E4" t="str">
        <f>IF(I4="179 Adult","Goat",VLOOKUP(A4,Contacts!$A$1:$F$103,3))</f>
        <v>Goat</v>
      </c>
      <c r="F4" t="str">
        <f t="shared" si="1"/>
        <v>AAWil</v>
      </c>
      <c r="G4" t="str">
        <f>'Export Data'!AA4</f>
        <v>jason.m.wilburn@gmail.com</v>
      </c>
      <c r="H4">
        <f>'Export Data'!Z4</f>
        <v>7345897461</v>
      </c>
      <c r="I4" t="str">
        <f>'Export Data'!Y4</f>
        <v>179 Adult</v>
      </c>
      <c r="J4" s="80">
        <v>43832.663194444445</v>
      </c>
    </row>
    <row r="5" spans="1:10" x14ac:dyDescent="0.25">
      <c r="A5" t="str">
        <f>'Export Data'!X5&amp;", "&amp;'Export Data'!W5</f>
        <v>Wilburn, Colin</v>
      </c>
      <c r="B5" t="str">
        <f>IF('Export Data'!AT5="I will drive my scout, and I can drive other scouts TO camp.","DRIVE "&amp;'Export Data'!AU5,IF('Export Data'!AT5="I have arranged a ride for my scout TO camp..","Has Ride ("&amp;'Export Data'!AW5&amp;")",IF('Export Data'!AT5="I can drive ONLY my scout TO camp.","Has Ride (Family)",IF('Export Data'!AT5="Please find a ride for my scout TO camp.","Needs Ride",IF('Export Data'!AT5="My scout will drive themselves TO camp.","DRIVE (Self)","No Info")))))</f>
        <v>Has Ride (Family)</v>
      </c>
      <c r="C5" s="146" t="str">
        <f>IF('Export Data'!AX5="I will drive my scout, and I can drive other scouts HOME.","DRIVE "&amp;'Export Data'!AY5,IF('Export Data'!AX5="I have arranged a ride for my scout HOME.","Has Ride ("&amp;'Export Data'!BA5&amp;")",IF('Export Data'!AX5="I can drive ONLY my scout HOME.","Has Ride (Family)",IF('Export Data'!AX5="Please find a ride for my scout HOME.","Needs Ride",IF('Export Data'!AX5="My scout will drive themselves HOME.","DRIVE (Self)","No Info")))))</f>
        <v>Has Ride (Family)</v>
      </c>
      <c r="D5" s="147" t="str">
        <f>IF(NOT(ISBLANK('Export Data'!AV5)),"Drive to Camp: "&amp;'Export Data'!AV5&amp;CHAR(10),"")&amp;IF(NOT(ISBLANK('Export Data'!AZ5)),"Drive Home: "&amp;'Export Data'!AZ5,"")&amp; 'Export Data'!BI5</f>
        <v/>
      </c>
      <c r="E5">
        <f>IF(I5="179 Adult","Goat",VLOOKUP(A5,Contacts!$A$1:$F$103,3))</f>
        <v>0</v>
      </c>
      <c r="F5" t="str">
        <f t="shared" si="1"/>
        <v>YYWil</v>
      </c>
      <c r="G5" t="str">
        <f>'Export Data'!AA5</f>
        <v>jason.m.wilburn@gmail.com</v>
      </c>
      <c r="H5">
        <f>'Export Data'!Z5</f>
        <v>7345897461</v>
      </c>
      <c r="I5" t="str">
        <f>'Export Data'!Y5</f>
        <v>179 Youth</v>
      </c>
      <c r="J5" s="80">
        <v>43832.663194444445</v>
      </c>
    </row>
    <row r="6" spans="1:10" x14ac:dyDescent="0.25">
      <c r="A6" t="str">
        <f>'Export Data'!X6&amp;", "&amp;'Export Data'!W6</f>
        <v>Lee, Vincent</v>
      </c>
      <c r="B6" t="str">
        <f>IF('Export Data'!AT6="I will drive my scout, and I can drive other scouts TO camp.","DRIVE "&amp;'Export Data'!AU6,IF('Export Data'!AT6="I have arranged a ride for my scout TO camp..","Has Ride ("&amp;'Export Data'!AW6&amp;")",IF('Export Data'!AT6="I can drive ONLY my scout TO camp.","Has Ride (Family)",IF('Export Data'!AT6="Please find a ride for my scout TO camp.","Needs Ride",IF('Export Data'!AT6="My scout will drive themselves TO camp.","DRIVE (Self)","No Info")))))</f>
        <v>No Info</v>
      </c>
      <c r="C6" s="146" t="str">
        <f>IF('Export Data'!AX6="I will drive my scout, and I can drive other scouts HOME.","DRIVE "&amp;'Export Data'!AY6,IF('Export Data'!AX6="I have arranged a ride for my scout HOME.","Has Ride ("&amp;'Export Data'!BA6&amp;")",IF('Export Data'!AX6="I can drive ONLY my scout HOME.","Has Ride (Family)",IF('Export Data'!AX6="Please find a ride for my scout HOME.","Needs Ride",IF('Export Data'!AX6="My scout will drive themselves HOME.","DRIVE (Self)","No Info")))))</f>
        <v>No Info</v>
      </c>
      <c r="D6" s="147" t="str">
        <f>IF(NOT(ISBLANK('Export Data'!AV6)),"Drive to Camp: "&amp;'Export Data'!AV6&amp;CHAR(10),"")&amp;IF(NOT(ISBLANK('Export Data'!AZ6)),"Drive Home: "&amp;'Export Data'!AZ6,"")&amp; 'Export Data'!BI6</f>
        <v/>
      </c>
      <c r="E6" t="str">
        <f>IF(I6="179 Adult","Goat",VLOOKUP(A6,Contacts!$A$1:$F$103,3))</f>
        <v>Goat</v>
      </c>
      <c r="F6" t="str">
        <f t="shared" si="1"/>
        <v>AALee</v>
      </c>
      <c r="G6" t="str">
        <f>'Export Data'!AA6</f>
        <v>Vplee444@gmail.com</v>
      </c>
      <c r="H6" t="str">
        <f>'Export Data'!Z6</f>
        <v>248-881-7945</v>
      </c>
      <c r="I6" t="str">
        <f>'Export Data'!Y6</f>
        <v>179 Adult</v>
      </c>
      <c r="J6" s="80">
        <v>43832.663194444445</v>
      </c>
    </row>
    <row r="7" spans="1:10" x14ac:dyDescent="0.25">
      <c r="A7" t="str">
        <f>'Export Data'!X7&amp;", "&amp;'Export Data'!W7</f>
        <v>Zamora-Li, Noah</v>
      </c>
      <c r="B7" t="str">
        <f>IF('Export Data'!AT7="I will drive my scout, and I can drive other scouts TO camp.","DRIVE "&amp;'Export Data'!AU7,IF('Export Data'!AT7="I have arranged a ride for my scout TO camp..","Has Ride ("&amp;'Export Data'!AW7&amp;")",IF('Export Data'!AT7="I can drive ONLY my scout TO camp.","Has Ride (Family)",IF('Export Data'!AT7="Please find a ride for my scout TO camp.","Needs Ride",IF('Export Data'!AT7="My scout will drive themselves TO camp.","DRIVE (Self)","No Info")))))</f>
        <v>Has Ride (Family)</v>
      </c>
      <c r="C7" s="146" t="str">
        <f>IF('Export Data'!AX7="I will drive my scout, and I can drive other scouts HOME.","DRIVE "&amp;'Export Data'!AY7,IF('Export Data'!AX7="I have arranged a ride for my scout HOME.","Has Ride ("&amp;'Export Data'!BA7&amp;")",IF('Export Data'!AX7="I can drive ONLY my scout HOME.","Has Ride (Family)",IF('Export Data'!AX7="Please find a ride for my scout HOME.","Needs Ride",IF('Export Data'!AX7="My scout will drive themselves HOME.","DRIVE (Self)","No Info")))))</f>
        <v>Has Ride (Family)</v>
      </c>
      <c r="D7" s="147" t="str">
        <f>IF(NOT(ISBLANK('Export Data'!AV7)),"Drive to Camp: "&amp;'Export Data'!AV7&amp;CHAR(10),"")&amp;IF(NOT(ISBLANK('Export Data'!AZ7)),"Drive Home: "&amp;'Export Data'!AZ7,"")&amp; 'Export Data'!BI7</f>
        <v/>
      </c>
      <c r="E7">
        <f>IF(I7="179 Adult","Goat",VLOOKUP(A7,Contacts!$A$1:$F$103,3))</f>
        <v>0</v>
      </c>
      <c r="F7" t="str">
        <f t="shared" si="1"/>
        <v>YYZam</v>
      </c>
      <c r="G7" t="str">
        <f>'Export Data'!AA7</f>
        <v>Vplee444@gmail.com</v>
      </c>
      <c r="H7" t="str">
        <f>'Export Data'!Z7</f>
        <v>248-881-7945</v>
      </c>
      <c r="I7" t="str">
        <f>'Export Data'!Y7</f>
        <v>179 Youth</v>
      </c>
      <c r="J7" s="80">
        <v>43832.663194444445</v>
      </c>
    </row>
    <row r="8" spans="1:10" x14ac:dyDescent="0.25">
      <c r="A8" t="str">
        <f>'Export Data'!X8&amp;", "&amp;'Export Data'!W8</f>
        <v>Sahasrabuddhe, Vyom</v>
      </c>
      <c r="B8" t="str">
        <f>IF('Export Data'!AT8="I will drive my scout, and I can drive other scouts TO camp.","DRIVE "&amp;'Export Data'!AU8,IF('Export Data'!AT8="I have arranged a ride for my scout TO camp..","Has Ride ("&amp;'Export Data'!AW8&amp;")",IF('Export Data'!AT8="I can drive ONLY my scout TO camp.","Has Ride (Family)",IF('Export Data'!AT8="Please find a ride for my scout TO camp.","Needs Ride",IF('Export Data'!AT8="My scout will drive themselves TO camp.","DRIVE (Self)","No Info")))))</f>
        <v>Has Ride (Family)</v>
      </c>
      <c r="C8" s="146" t="str">
        <f>IF('Export Data'!AX8="I will drive my scout, and I can drive other scouts HOME.","DRIVE "&amp;'Export Data'!AY8,IF('Export Data'!AX8="I have arranged a ride for my scout HOME.","Has Ride ("&amp;'Export Data'!BA8&amp;")",IF('Export Data'!AX8="I can drive ONLY my scout HOME.","Has Ride (Family)",IF('Export Data'!AX8="Please find a ride for my scout HOME.","Needs Ride",IF('Export Data'!AX8="My scout will drive themselves HOME.","DRIVE (Self)","No Info")))))</f>
        <v>Has Ride (Family)</v>
      </c>
      <c r="D8" s="147" t="str">
        <f>IF(NOT(ISBLANK('Export Data'!AV8)),"Drive to Camp: "&amp;'Export Data'!AV8&amp;CHAR(10),"")&amp;IF(NOT(ISBLANK('Export Data'!AZ8)),"Drive Home: "&amp;'Export Data'!AZ8,"")&amp; 'Export Data'!BI8</f>
        <v/>
      </c>
      <c r="E8">
        <f>IF(I8="179 Adult","Goat",VLOOKUP(A8,Contacts!$A$1:$F$103,3))</f>
        <v>0</v>
      </c>
      <c r="F8" t="str">
        <f t="shared" si="1"/>
        <v>YYSah</v>
      </c>
      <c r="G8" t="str">
        <f>'Export Data'!AA8</f>
        <v>mspallavibapat@gmail.com</v>
      </c>
      <c r="H8">
        <f>'Export Data'!Z8</f>
        <v>7346366113</v>
      </c>
      <c r="I8" t="str">
        <f>'Export Data'!Y8</f>
        <v>179 Youth</v>
      </c>
      <c r="J8" s="80">
        <v>43832.663194444445</v>
      </c>
    </row>
    <row r="9" spans="1:10" x14ac:dyDescent="0.25">
      <c r="A9" t="str">
        <f>'Export Data'!X9&amp;", "&amp;'Export Data'!W9</f>
        <v>Genslak, Noah</v>
      </c>
      <c r="B9" t="str">
        <f>IF('Export Data'!AT9="I will drive my scout, and I can drive other scouts TO camp.","DRIVE "&amp;'Export Data'!AU9,IF('Export Data'!AT9="I have arranged a ride for my scout TO camp..","Has Ride ("&amp;'Export Data'!AW9&amp;")",IF('Export Data'!AT9="I can drive ONLY my scout TO camp.","Has Ride (Family)",IF('Export Data'!AT9="Please find a ride for my scout TO camp.","Needs Ride",IF('Export Data'!AT9="My scout will drive themselves TO camp.","DRIVE (Self)","No Info")))))</f>
        <v>Has Ride (Family)</v>
      </c>
      <c r="C9" s="146" t="str">
        <f>IF('Export Data'!AX9="I will drive my scout, and I can drive other scouts HOME.","DRIVE "&amp;'Export Data'!AY9,IF('Export Data'!AX9="I have arranged a ride for my scout HOME.","Has Ride ("&amp;'Export Data'!BA9&amp;")",IF('Export Data'!AX9="I can drive ONLY my scout HOME.","Has Ride (Family)",IF('Export Data'!AX9="Please find a ride for my scout HOME.","Needs Ride",IF('Export Data'!AX9="My scout will drive themselves HOME.","DRIVE (Self)","No Info")))))</f>
        <v>Has Ride (Family)</v>
      </c>
      <c r="D9" s="147" t="str">
        <f>IF(NOT(ISBLANK('Export Data'!AV9)),"Drive to Camp: "&amp;'Export Data'!AV9&amp;CHAR(10),"")&amp;IF(NOT(ISBLANK('Export Data'!AZ9)),"Drive Home: "&amp;'Export Data'!AZ9,"")&amp; 'Export Data'!BI9</f>
        <v/>
      </c>
      <c r="E9" t="str">
        <f>IF(I9="179 Adult","Goat",VLOOKUP(A9,Contacts!$A$1:$F$103,3))</f>
        <v>Ram</v>
      </c>
      <c r="F9" t="str">
        <f t="shared" si="1"/>
        <v>YYGen</v>
      </c>
      <c r="G9" t="str">
        <f>'Export Data'!AA9</f>
        <v>btewilliager@yahoo.com</v>
      </c>
      <c r="H9">
        <f>'Export Data'!Z9</f>
        <v>2487058102</v>
      </c>
      <c r="I9" t="str">
        <f>'Export Data'!Y9</f>
        <v>179 Youth</v>
      </c>
      <c r="J9" s="80">
        <v>43832.663194444445</v>
      </c>
    </row>
    <row r="10" spans="1:10" x14ac:dyDescent="0.25">
      <c r="A10" t="str">
        <f>'Export Data'!X10&amp;", "&amp;'Export Data'!W10</f>
        <v>Mortlock, Benjamin</v>
      </c>
      <c r="B10" t="str">
        <f>IF('Export Data'!AT10="I will drive my scout, and I can drive other scouts TO camp.","DRIVE "&amp;'Export Data'!AU10,IF('Export Data'!AT10="I have arranged a ride for my scout TO camp..","Has Ride ("&amp;'Export Data'!AW10&amp;")",IF('Export Data'!AT10="I can drive ONLY my scout TO camp.","Has Ride (Family)",IF('Export Data'!AT10="Please find a ride for my scout TO camp.","Needs Ride",IF('Export Data'!AT10="My scout will drive themselves TO camp.","DRIVE (Self)","No Info")))))</f>
        <v>Has Ride (Family)</v>
      </c>
      <c r="C10" s="146" t="str">
        <f>IF('Export Data'!AX10="I will drive my scout, and I can drive other scouts HOME.","DRIVE "&amp;'Export Data'!AY10,IF('Export Data'!AX10="I have arranged a ride for my scout HOME.","Has Ride ("&amp;'Export Data'!BA10&amp;")",IF('Export Data'!AX10="I can drive ONLY my scout HOME.","Has Ride (Family)",IF('Export Data'!AX10="Please find a ride for my scout HOME.","Needs Ride",IF('Export Data'!AX10="My scout will drive themselves HOME.","DRIVE (Self)","No Info")))))</f>
        <v>Has Ride (Family)</v>
      </c>
      <c r="D10" s="147" t="str">
        <f>IF(NOT(ISBLANK('Export Data'!AV10)),"Drive to Camp: "&amp;'Export Data'!AV10&amp;CHAR(10),"")&amp;IF(NOT(ISBLANK('Export Data'!AZ10)),"Drive Home: "&amp;'Export Data'!AZ10,"")&amp; 'Export Data'!BI10</f>
        <v/>
      </c>
      <c r="E10" t="str">
        <f>IF(I10="179 Adult","Goat",VLOOKUP(A10,Contacts!$A$1:$F$103,3))</f>
        <v>Flaming Hawk</v>
      </c>
      <c r="F10" t="str">
        <f t="shared" si="1"/>
        <v>YYMor</v>
      </c>
      <c r="G10" t="str">
        <f>'Export Data'!AA10</f>
        <v>fauna1975@yahoo.com</v>
      </c>
      <c r="H10">
        <f>'Export Data'!Z10</f>
        <v>2489301774</v>
      </c>
      <c r="I10" t="str">
        <f>'Export Data'!Y10</f>
        <v>179 Youth</v>
      </c>
      <c r="J10" s="80">
        <v>43832.663194444445</v>
      </c>
    </row>
    <row r="11" spans="1:10" x14ac:dyDescent="0.25">
      <c r="A11" t="str">
        <f>'Export Data'!X11&amp;", "&amp;'Export Data'!W11</f>
        <v>Efrusy, Brian</v>
      </c>
      <c r="B11" t="str">
        <f>IF('Export Data'!AT11="I will drive my scout, and I can drive other scouts TO camp.","DRIVE "&amp;'Export Data'!AU11,IF('Export Data'!AT11="I have arranged a ride for my scout TO camp..","Has Ride ("&amp;'Export Data'!AW11&amp;")",IF('Export Data'!AT11="I can drive ONLY my scout TO camp.","Has Ride (Family)",IF('Export Data'!AT11="Please find a ride for my scout TO camp.","Needs Ride",IF('Export Data'!AT11="My scout will drive themselves TO camp.","DRIVE (Self)","No Info")))))</f>
        <v>No Info</v>
      </c>
      <c r="C11" s="146" t="str">
        <f>IF('Export Data'!AX11="I will drive my scout, and I can drive other scouts HOME.","DRIVE "&amp;'Export Data'!AY11,IF('Export Data'!AX11="I have arranged a ride for my scout HOME.","Has Ride ("&amp;'Export Data'!BA11&amp;")",IF('Export Data'!AX11="I can drive ONLY my scout HOME.","Has Ride (Family)",IF('Export Data'!AX11="Please find a ride for my scout HOME.","Needs Ride",IF('Export Data'!AX11="My scout will drive themselves HOME.","DRIVE (Self)","No Info")))))</f>
        <v>No Info</v>
      </c>
      <c r="D11" s="147" t="str">
        <f>IF(NOT(ISBLANK('Export Data'!AV11)),"Drive to Camp: "&amp;'Export Data'!AV11&amp;CHAR(10),"")&amp;IF(NOT(ISBLANK('Export Data'!AZ11)),"Drive Home: "&amp;'Export Data'!AZ11,"")&amp; 'Export Data'!BI11</f>
        <v/>
      </c>
      <c r="E11" t="str">
        <f>IF(I11="179 Adult","Goat",VLOOKUP(A11,Contacts!$A$1:$F$103,3))</f>
        <v>Goat</v>
      </c>
      <c r="F11" t="str">
        <f t="shared" si="1"/>
        <v>AAEfr</v>
      </c>
      <c r="G11" t="str">
        <f>'Export Data'!AA11</f>
        <v>befgreen24@yahoo.com</v>
      </c>
      <c r="H11" t="str">
        <f>'Export Data'!Z11</f>
        <v>248.224.6768</v>
      </c>
      <c r="I11" t="str">
        <f>'Export Data'!Y11</f>
        <v>179 Adult</v>
      </c>
      <c r="J11" s="80">
        <v>43832.663194444445</v>
      </c>
    </row>
    <row r="12" spans="1:10" x14ac:dyDescent="0.25">
      <c r="A12" t="str">
        <f>'Export Data'!X12&amp;", "&amp;'Export Data'!W12</f>
        <v>LECKENBY, CHARLES</v>
      </c>
      <c r="B12" t="str">
        <f>IF('Export Data'!AT12="I will drive my scout, and I can drive other scouts TO camp.","DRIVE "&amp;'Export Data'!AU12,IF('Export Data'!AT12="I have arranged a ride for my scout TO camp..","Has Ride ("&amp;'Export Data'!AW12&amp;")",IF('Export Data'!AT12="I can drive ONLY my scout TO camp.","Has Ride (Family)",IF('Export Data'!AT12="Please find a ride for my scout TO camp.","Needs Ride",IF('Export Data'!AT12="My scout will drive themselves TO camp.","DRIVE (Self)","No Info")))))</f>
        <v>Has Ride (FAMILY)</v>
      </c>
      <c r="C12" s="146" t="str">
        <f>IF('Export Data'!AX12="I will drive my scout, and I can drive other scouts HOME.","DRIVE "&amp;'Export Data'!AY12,IF('Export Data'!AX12="I have arranged a ride for my scout HOME.","Has Ride ("&amp;'Export Data'!BA12&amp;")",IF('Export Data'!AX12="I can drive ONLY my scout HOME.","Has Ride (Family)",IF('Export Data'!AX12="Please find a ride for my scout HOME.","Needs Ride",IF('Export Data'!AX12="My scout will drive themselves HOME.","DRIVE (Self)","No Info")))))</f>
        <v>Has Ride (FAMILY)</v>
      </c>
      <c r="D12" s="147" t="str">
        <f>IF(NOT(ISBLANK('Export Data'!AV12)),"Drive to Camp: "&amp;'Export Data'!AV12&amp;CHAR(10),"")&amp;IF(NOT(ISBLANK('Export Data'!AZ12)),"Drive Home: "&amp;'Export Data'!AZ12,"")&amp; 'Export Data'!BI12</f>
        <v/>
      </c>
      <c r="E12" t="str">
        <f>IF(I12="179 Adult","Goat",VLOOKUP(A12,Contacts!$A$1:$F$103,3))</f>
        <v>Paul Bunyan</v>
      </c>
      <c r="F12" t="str">
        <f t="shared" si="1"/>
        <v>YYLEC</v>
      </c>
      <c r="G12" t="str">
        <f>'Export Data'!AA12</f>
        <v>ttratliff@hotmail.com</v>
      </c>
      <c r="H12">
        <f>'Export Data'!Z12</f>
        <v>2485087319</v>
      </c>
      <c r="I12" t="str">
        <f>'Export Data'!Y12</f>
        <v>179 Youth</v>
      </c>
      <c r="J12" s="80">
        <v>43832.663194444445</v>
      </c>
    </row>
    <row r="13" spans="1:10" x14ac:dyDescent="0.25">
      <c r="A13" t="str">
        <f>'Export Data'!X13&amp;", "&amp;'Export Data'!W13</f>
        <v>McComb, Braelen</v>
      </c>
      <c r="B13" t="str">
        <f>IF('Export Data'!AT13="I will drive my scout, and I can drive other scouts TO camp.","DRIVE "&amp;'Export Data'!AU13,IF('Export Data'!AT13="I have arranged a ride for my scout TO camp..","Has Ride ("&amp;'Export Data'!AW13&amp;")",IF('Export Data'!AT13="I can drive ONLY my scout TO camp.","Has Ride (Family)",IF('Export Data'!AT13="Please find a ride for my scout TO camp.","Needs Ride",IF('Export Data'!AT13="My scout will drive themselves TO camp.","DRIVE (Self)","No Info")))))</f>
        <v>DRIVE 3</v>
      </c>
      <c r="C13" s="146" t="str">
        <f>IF('Export Data'!AX13="I will drive my scout, and I can drive other scouts HOME.","DRIVE "&amp;'Export Data'!AY13,IF('Export Data'!AX13="I have arranged a ride for my scout HOME.","Has Ride ("&amp;'Export Data'!BA13&amp;")",IF('Export Data'!AX13="I can drive ONLY my scout HOME.","Has Ride (Family)",IF('Export Data'!AX13="Please find a ride for my scout HOME.","Needs Ride",IF('Export Data'!AX13="My scout will drive themselves HOME.","DRIVE (Self)","No Info")))))</f>
        <v>DRIVE 3</v>
      </c>
      <c r="D13" s="147" t="str">
        <f>IF(NOT(ISBLANK('Export Data'!AV13)),"Drive to Camp: "&amp;'Export Data'!AV13&amp;CHAR(10),"")&amp;IF(NOT(ISBLANK('Export Data'!AZ13)),"Drive Home: "&amp;'Export Data'!AZ13,"")&amp; 'Export Data'!BI13</f>
        <v>Permanent contact:  Julie McComb  248-361-0344.  Molly Japenga 586-556-7921</v>
      </c>
      <c r="E13" t="str">
        <f>IF(I13="179 Adult","Goat",VLOOKUP(A13,Contacts!$A$1:$F$103,3))</f>
        <v>Unassigned</v>
      </c>
      <c r="F13" t="str">
        <f t="shared" si="1"/>
        <v>YYMcC</v>
      </c>
      <c r="G13" t="str">
        <f>'Export Data'!AA13</f>
        <v>mjapenga@msn.com</v>
      </c>
      <c r="H13" t="str">
        <f>'Export Data'!Z13</f>
        <v>586-556-7921</v>
      </c>
      <c r="I13" t="str">
        <f>'Export Data'!Y13</f>
        <v>179 Youth</v>
      </c>
      <c r="J13" s="80">
        <v>43832.663194444445</v>
      </c>
    </row>
    <row r="14" spans="1:10" x14ac:dyDescent="0.25">
      <c r="A14" t="str">
        <f>'Export Data'!X14&amp;", "&amp;'Export Data'!W14</f>
        <v>Sekimura, Kanta</v>
      </c>
      <c r="B14" t="str">
        <f>IF('Export Data'!AT14="I will drive my scout, and I can drive other scouts TO camp.","DRIVE "&amp;'Export Data'!AU14,IF('Export Data'!AT14="I have arranged a ride for my scout TO camp..","Has Ride ("&amp;'Export Data'!AW14&amp;")",IF('Export Data'!AT14="I can drive ONLY my scout TO camp.","Has Ride (Family)",IF('Export Data'!AT14="Please find a ride for my scout TO camp.","Needs Ride",IF('Export Data'!AT14="My scout will drive themselves TO camp.","DRIVE (Self)","No Info")))))</f>
        <v>Has Ride (Family)</v>
      </c>
      <c r="C14" s="146" t="str">
        <f>IF('Export Data'!AX14="I will drive my scout, and I can drive other scouts HOME.","DRIVE "&amp;'Export Data'!AY14,IF('Export Data'!AX14="I have arranged a ride for my scout HOME.","Has Ride ("&amp;'Export Data'!BA14&amp;")",IF('Export Data'!AX14="I can drive ONLY my scout HOME.","Has Ride (Family)",IF('Export Data'!AX14="Please find a ride for my scout HOME.","Needs Ride",IF('Export Data'!AX14="My scout will drive themselves HOME.","DRIVE (Self)","No Info")))))</f>
        <v>Has Ride (Family)</v>
      </c>
      <c r="D14" s="147" t="str">
        <f>IF(NOT(ISBLANK('Export Data'!AV14)),"Drive to Camp: "&amp;'Export Data'!AV14&amp;CHAR(10),"")&amp;IF(NOT(ISBLANK('Export Data'!AZ14)),"Drive Home: "&amp;'Export Data'!AZ14,"")&amp; 'Export Data'!BI14</f>
        <v/>
      </c>
      <c r="E14">
        <f>IF(I14="179 Adult","Goat",VLOOKUP(A14,Contacts!$A$1:$F$103,3))</f>
        <v>0</v>
      </c>
      <c r="F14" t="str">
        <f t="shared" si="1"/>
        <v>YYSek</v>
      </c>
      <c r="G14" t="str">
        <f>'Export Data'!AA14</f>
        <v>y.sekimura@gmail.com</v>
      </c>
      <c r="H14" t="str">
        <f>'Export Data'!Z14</f>
        <v>248-303-4056</v>
      </c>
      <c r="I14" t="str">
        <f>'Export Data'!Y14</f>
        <v>179 Youth</v>
      </c>
      <c r="J14" s="80">
        <v>43832.663194444445</v>
      </c>
    </row>
    <row r="15" spans="1:10" x14ac:dyDescent="0.25">
      <c r="A15" t="str">
        <f>'Export Data'!X15&amp;", "&amp;'Export Data'!W15</f>
        <v>Sams, Vivien</v>
      </c>
      <c r="B15" t="str">
        <f>IF('Export Data'!AT15="I will drive my scout, and I can drive other scouts TO camp.","DRIVE "&amp;'Export Data'!AU15,IF('Export Data'!AT15="I have arranged a ride for my scout TO camp..","Has Ride ("&amp;'Export Data'!AW15&amp;")",IF('Export Data'!AT15="I can drive ONLY my scout TO camp.","Has Ride (Family)",IF('Export Data'!AT15="Please find a ride for my scout TO camp.","Needs Ride",IF('Export Data'!AT15="My scout will drive themselves TO camp.","DRIVE (Self)","No Info")))))</f>
        <v>DRIVE 2</v>
      </c>
      <c r="C15" s="146" t="str">
        <f>IF('Export Data'!AX15="I will drive my scout, and I can drive other scouts HOME.","DRIVE "&amp;'Export Data'!AY15,IF('Export Data'!AX15="I have arranged a ride for my scout HOME.","Has Ride ("&amp;'Export Data'!BA15&amp;")",IF('Export Data'!AX15="I can drive ONLY my scout HOME.","Has Ride (Family)",IF('Export Data'!AX15="Please find a ride for my scout HOME.","Needs Ride",IF('Export Data'!AX15="My scout will drive themselves HOME.","DRIVE (Self)","No Info")))))</f>
        <v>DRIVE 2</v>
      </c>
      <c r="D15" s="147" t="str">
        <f>IF(NOT(ISBLANK('Export Data'!AV15)),"Drive to Camp: "&amp;'Export Data'!AV15&amp;CHAR(10),"")&amp;IF(NOT(ISBLANK('Export Data'!AZ15)),"Drive Home: "&amp;'Export Data'!AZ15,"")&amp; 'Export Data'!BI15</f>
        <v/>
      </c>
      <c r="E15">
        <f>IF(I15="179 Adult","Goat",VLOOKUP(A15,Contacts!$A$1:$F$103,3))</f>
        <v>0</v>
      </c>
      <c r="F15" t="str">
        <f t="shared" si="1"/>
        <v>YYSam</v>
      </c>
      <c r="G15" t="str">
        <f>'Export Data'!AA15</f>
        <v>amandasteele81@gmail.com</v>
      </c>
      <c r="H15">
        <f>'Export Data'!Z15</f>
        <v>2485081886</v>
      </c>
      <c r="I15" t="str">
        <f>'Export Data'!Y15</f>
        <v>179 Youth</v>
      </c>
      <c r="J15" s="80">
        <v>43832.663194444445</v>
      </c>
    </row>
    <row r="16" spans="1:10" x14ac:dyDescent="0.25">
      <c r="A16" t="str">
        <f>'Export Data'!X16&amp;", "&amp;'Export Data'!W16</f>
        <v>Wolff, Crosby</v>
      </c>
      <c r="B16" t="str">
        <f>IF('Export Data'!AT16="I will drive my scout, and I can drive other scouts TO camp.","DRIVE "&amp;'Export Data'!AU16,IF('Export Data'!AT16="I have arranged a ride for my scout TO camp..","Has Ride ("&amp;'Export Data'!AW16&amp;")",IF('Export Data'!AT16="I can drive ONLY my scout TO camp.","Has Ride (Family)",IF('Export Data'!AT16="Please find a ride for my scout TO camp.","Needs Ride",IF('Export Data'!AT16="My scout will drive themselves TO camp.","DRIVE (Self)","No Info")))))</f>
        <v>Has Ride (Family)</v>
      </c>
      <c r="C16" s="146" t="str">
        <f>IF('Export Data'!AX16="I will drive my scout, and I can drive other scouts HOME.","DRIVE "&amp;'Export Data'!AY16,IF('Export Data'!AX16="I have arranged a ride for my scout HOME.","Has Ride ("&amp;'Export Data'!BA16&amp;")",IF('Export Data'!AX16="I can drive ONLY my scout HOME.","Has Ride (Family)",IF('Export Data'!AX16="Please find a ride for my scout HOME.","Needs Ride",IF('Export Data'!AX16="My scout will drive themselves HOME.","DRIVE (Self)","No Info")))))</f>
        <v>Has Ride (Family)</v>
      </c>
      <c r="D16" s="147" t="str">
        <f>IF(NOT(ISBLANK('Export Data'!AV16)),"Drive to Camp: "&amp;'Export Data'!AV16&amp;CHAR(10),"")&amp;IF(NOT(ISBLANK('Export Data'!AZ16)),"Drive Home: "&amp;'Export Data'!AZ16,"")&amp; 'Export Data'!BI16</f>
        <v/>
      </c>
      <c r="E16">
        <f>IF(I16="179 Adult","Goat",VLOOKUP(A16,Contacts!$A$1:$F$103,3))</f>
        <v>0</v>
      </c>
      <c r="F16" t="str">
        <f t="shared" si="1"/>
        <v>YYWol</v>
      </c>
      <c r="G16" t="str">
        <f>'Export Data'!AA16</f>
        <v>gwolff210@gmail.com</v>
      </c>
      <c r="H16">
        <f>'Export Data'!Z16</f>
        <v>7345761887</v>
      </c>
      <c r="I16" t="str">
        <f>'Export Data'!Y16</f>
        <v>179 Youth</v>
      </c>
      <c r="J16" s="80">
        <v>43832.663194444445</v>
      </c>
    </row>
    <row r="17" spans="1:10" x14ac:dyDescent="0.25">
      <c r="A17" t="str">
        <f>'Export Data'!X17&amp;", "&amp;'Export Data'!W17</f>
        <v>Aspinall, Charles</v>
      </c>
      <c r="B17" t="str">
        <f>IF('Export Data'!AT17="I will drive my scout, and I can drive other scouts TO camp.","DRIVE "&amp;'Export Data'!AU17,IF('Export Data'!AT17="I have arranged a ride for my scout TO camp..","Has Ride ("&amp;'Export Data'!AW17&amp;")",IF('Export Data'!AT17="I can drive ONLY my scout TO camp.","Has Ride (Family)",IF('Export Data'!AT17="Please find a ride for my scout TO camp.","Needs Ride",IF('Export Data'!AT17="My scout will drive themselves TO camp.","DRIVE (Self)","No Info")))))</f>
        <v>DRIVE 3</v>
      </c>
      <c r="C17" s="146" t="str">
        <f>IF('Export Data'!AX17="I will drive my scout, and I can drive other scouts HOME.","DRIVE "&amp;'Export Data'!AY17,IF('Export Data'!AX17="I have arranged a ride for my scout HOME.","Has Ride ("&amp;'Export Data'!BA17&amp;")",IF('Export Data'!AX17="I can drive ONLY my scout HOME.","Has Ride (Family)",IF('Export Data'!AX17="Please find a ride for my scout HOME.","Needs Ride",IF('Export Data'!AX17="My scout will drive themselves HOME.","DRIVE (Self)","No Info")))))</f>
        <v>DRIVE 3</v>
      </c>
      <c r="D17" s="147" t="str">
        <f>IF(NOT(ISBLANK('Export Data'!AV17)),"Drive to Camp: "&amp;'Export Data'!AV17&amp;CHAR(10),"")&amp;IF(NOT(ISBLANK('Export Data'!AZ17)),"Drive Home: "&amp;'Export Data'!AZ17,"")&amp; 'Export Data'!BI17</f>
        <v/>
      </c>
      <c r="E17" t="str">
        <f>IF(I17="179 Adult","Goat",VLOOKUP(A17,Contacts!$A$1:$F$103,3))</f>
        <v>Paul Bunyan</v>
      </c>
      <c r="F17" t="str">
        <f t="shared" si="1"/>
        <v>YYAsp</v>
      </c>
      <c r="G17" t="str">
        <f>'Export Data'!AA17</f>
        <v>charles.d.aspinall@gmail.com</v>
      </c>
      <c r="H17" t="str">
        <f>'Export Data'!Z17</f>
        <v>248-880-7732</v>
      </c>
      <c r="I17" t="str">
        <f>'Export Data'!Y17</f>
        <v>179 Youth</v>
      </c>
      <c r="J17" s="80">
        <v>43832.663194444445</v>
      </c>
    </row>
    <row r="18" spans="1:10" x14ac:dyDescent="0.25">
      <c r="A18" t="str">
        <f>'Export Data'!X18&amp;", "&amp;'Export Data'!W18</f>
        <v>Imel, Michael</v>
      </c>
      <c r="B18" t="str">
        <f>IF('Export Data'!AT18="I will drive my scout, and I can drive other scouts TO camp.","DRIVE "&amp;'Export Data'!AU18,IF('Export Data'!AT18="I have arranged a ride for my scout TO camp..","Has Ride ("&amp;'Export Data'!AW18&amp;")",IF('Export Data'!AT18="I can drive ONLY my scout TO camp.","Has Ride (Family)",IF('Export Data'!AT18="Please find a ride for my scout TO camp.","Needs Ride",IF('Export Data'!AT18="My scout will drive themselves TO camp.","DRIVE (Self)","No Info")))))</f>
        <v>No Info</v>
      </c>
      <c r="C18" s="146" t="str">
        <f>IF('Export Data'!AX18="I will drive my scout, and I can drive other scouts HOME.","DRIVE "&amp;'Export Data'!AY18,IF('Export Data'!AX18="I have arranged a ride for my scout HOME.","Has Ride ("&amp;'Export Data'!BA18&amp;")",IF('Export Data'!AX18="I can drive ONLY my scout HOME.","Has Ride (Family)",IF('Export Data'!AX18="Please find a ride for my scout HOME.","Needs Ride",IF('Export Data'!AX18="My scout will drive themselves HOME.","DRIVE (Self)","No Info")))))</f>
        <v>No Info</v>
      </c>
      <c r="D18" s="147" t="str">
        <f>IF(NOT(ISBLANK('Export Data'!AV18)),"Drive to Camp: "&amp;'Export Data'!AV18&amp;CHAR(10),"")&amp;IF(NOT(ISBLANK('Export Data'!AZ18)),"Drive Home: "&amp;'Export Data'!AZ18,"")&amp; 'Export Data'!BI18</f>
        <v/>
      </c>
      <c r="E18" t="str">
        <f>IF(I18="179 Adult","Goat",VLOOKUP(A18,Contacts!$A$1:$F$103,3))</f>
        <v>Goat</v>
      </c>
      <c r="F18" t="str">
        <f t="shared" si="1"/>
        <v>AAIme</v>
      </c>
      <c r="G18" t="str">
        <f>'Export Data'!AA18</f>
        <v>imelacres@sbcglobal.net</v>
      </c>
      <c r="H18">
        <f>'Export Data'!Z18</f>
        <v>2485087328</v>
      </c>
      <c r="I18" t="str">
        <f>'Export Data'!Y18</f>
        <v>179 Adult</v>
      </c>
      <c r="J18" s="80">
        <v>43832.663194444445</v>
      </c>
    </row>
    <row r="19" spans="1:10" x14ac:dyDescent="0.25">
      <c r="A19" t="str">
        <f>'Export Data'!X19&amp;", "&amp;'Export Data'!W19</f>
        <v>Imel, Edison</v>
      </c>
      <c r="B19" t="str">
        <f>IF('Export Data'!AT19="I will drive my scout, and I can drive other scouts TO camp.","DRIVE "&amp;'Export Data'!AU19,IF('Export Data'!AT19="I have arranged a ride for my scout TO camp..","Has Ride ("&amp;'Export Data'!AW19&amp;")",IF('Export Data'!AT19="I can drive ONLY my scout TO camp.","Has Ride (Family)",IF('Export Data'!AT19="Please find a ride for my scout TO camp.","Needs Ride",IF('Export Data'!AT19="My scout will drive themselves TO camp.","DRIVE (Self)","No Info")))))</f>
        <v>DRIVE 2</v>
      </c>
      <c r="C19" s="146" t="str">
        <f>IF('Export Data'!AX19="I will drive my scout, and I can drive other scouts HOME.","DRIVE "&amp;'Export Data'!AY19,IF('Export Data'!AX19="I have arranged a ride for my scout HOME.","Has Ride ("&amp;'Export Data'!BA19&amp;")",IF('Export Data'!AX19="I can drive ONLY my scout HOME.","Has Ride (Family)",IF('Export Data'!AX19="Please find a ride for my scout HOME.","Needs Ride",IF('Export Data'!AX19="My scout will drive themselves HOME.","DRIVE (Self)","No Info")))))</f>
        <v>DRIVE 2</v>
      </c>
      <c r="D19" s="147" t="str">
        <f>IF(NOT(ISBLANK('Export Data'!AV19)),"Drive to Camp: "&amp;'Export Data'!AV19&amp;CHAR(10),"")&amp;IF(NOT(ISBLANK('Export Data'!AZ19)),"Drive Home: "&amp;'Export Data'!AZ19,"")&amp; 'Export Data'!BI19</f>
        <v>Edison will leave on Saturday mid day for a xC meet.</v>
      </c>
      <c r="E19" t="str">
        <f>IF(I19="179 Adult","Goat",VLOOKUP(A19,Contacts!$A$1:$F$103,3))</f>
        <v>Fox</v>
      </c>
      <c r="F19" t="str">
        <f t="shared" si="1"/>
        <v>YYIme</v>
      </c>
      <c r="G19" t="str">
        <f>'Export Data'!AA19</f>
        <v>imelacres@sbcglobal.net</v>
      </c>
      <c r="H19">
        <f>'Export Data'!Z19</f>
        <v>2485088410</v>
      </c>
      <c r="I19" t="str">
        <f>'Export Data'!Y19</f>
        <v>179 Youth</v>
      </c>
      <c r="J19" s="80">
        <v>43832.663194444445</v>
      </c>
    </row>
    <row r="20" spans="1:10" x14ac:dyDescent="0.25">
      <c r="A20" t="str">
        <f>'Export Data'!X20&amp;", "&amp;'Export Data'!W20</f>
        <v>Ayotte, Rachael</v>
      </c>
      <c r="B20" t="str">
        <f>IF('Export Data'!AT20="I will drive my scout, and I can drive other scouts TO camp.","DRIVE "&amp;'Export Data'!AU20,IF('Export Data'!AT20="I have arranged a ride for my scout TO camp..","Has Ride ("&amp;'Export Data'!AW20&amp;")",IF('Export Data'!AT20="I can drive ONLY my scout TO camp.","Has Ride (Family)",IF('Export Data'!AT20="Please find a ride for my scout TO camp.","Needs Ride",IF('Export Data'!AT20="My scout will drive themselves TO camp.","DRIVE (Self)","No Info")))))</f>
        <v>No Info</v>
      </c>
      <c r="C20" s="146" t="str">
        <f>IF('Export Data'!AX20="I will drive my scout, and I can drive other scouts HOME.","DRIVE "&amp;'Export Data'!AY20,IF('Export Data'!AX20="I have arranged a ride for my scout HOME.","Has Ride ("&amp;'Export Data'!BA20&amp;")",IF('Export Data'!AX20="I can drive ONLY my scout HOME.","Has Ride (Family)",IF('Export Data'!AX20="Please find a ride for my scout HOME.","Needs Ride",IF('Export Data'!AX20="My scout will drive themselves HOME.","DRIVE (Self)","No Info")))))</f>
        <v>No Info</v>
      </c>
      <c r="D20" s="147" t="str">
        <f>IF(NOT(ISBLANK('Export Data'!AV20)),"Drive to Camp: "&amp;'Export Data'!AV20&amp;CHAR(10),"")&amp;IF(NOT(ISBLANK('Export Data'!AZ20)),"Drive Home: "&amp;'Export Data'!AZ20,"")&amp; 'Export Data'!BI20</f>
        <v/>
      </c>
      <c r="E20" t="str">
        <f>IF(I20="179 Adult","Goat",VLOOKUP(A20,Contacts!$A$1:$F$103,3))</f>
        <v>Goat</v>
      </c>
      <c r="F20" t="str">
        <f t="shared" si="1"/>
        <v>AAAyo</v>
      </c>
      <c r="G20" t="str">
        <f>'Export Data'!AA20</f>
        <v>imelacres@sbcglobal.net</v>
      </c>
      <c r="H20">
        <f>'Export Data'!Z20</f>
        <v>2485087922</v>
      </c>
      <c r="I20" t="str">
        <f>'Export Data'!Y20</f>
        <v>179 Adult</v>
      </c>
      <c r="J20" s="80">
        <v>43832.663194444445</v>
      </c>
    </row>
    <row r="21" spans="1:10" x14ac:dyDescent="0.25">
      <c r="A21" t="str">
        <f>'Export Data'!X21&amp;", "&amp;'Export Data'!W21</f>
        <v>Imel, Franklin</v>
      </c>
      <c r="B21" t="str">
        <f>IF('Export Data'!AT21="I will drive my scout, and I can drive other scouts TO camp.","DRIVE "&amp;'Export Data'!AU21,IF('Export Data'!AT21="I have arranged a ride for my scout TO camp..","Has Ride ("&amp;'Export Data'!AW21&amp;")",IF('Export Data'!AT21="I can drive ONLY my scout TO camp.","Has Ride (Family)",IF('Export Data'!AT21="Please find a ride for my scout TO camp.","Needs Ride",IF('Export Data'!AT21="My scout will drive themselves TO camp.","DRIVE (Self)","No Info")))))</f>
        <v>DRIVE 2</v>
      </c>
      <c r="C21" s="146" t="str">
        <f>IF('Export Data'!AX21="I will drive my scout, and I can drive other scouts HOME.","DRIVE "&amp;'Export Data'!AY21,IF('Export Data'!AX21="I have arranged a ride for my scout HOME.","Has Ride ("&amp;'Export Data'!BA21&amp;")",IF('Export Data'!AX21="I can drive ONLY my scout HOME.","Has Ride (Family)",IF('Export Data'!AX21="Please find a ride for my scout HOME.","Needs Ride",IF('Export Data'!AX21="My scout will drive themselves HOME.","DRIVE (Self)","No Info")))))</f>
        <v>DRIVE 2</v>
      </c>
      <c r="D21" s="147" t="str">
        <f>IF(NOT(ISBLANK('Export Data'!AV21)),"Drive to Camp: "&amp;'Export Data'!AV21&amp;CHAR(10),"")&amp;IF(NOT(ISBLANK('Export Data'!AZ21)),"Drive Home: "&amp;'Export Data'!AZ21,"")&amp; 'Export Data'!BI21</f>
        <v/>
      </c>
      <c r="E21" t="str">
        <f>IF(I21="179 Adult","Goat",VLOOKUP(A21,Contacts!$A$1:$F$103,3))</f>
        <v>Fox</v>
      </c>
      <c r="F21" t="str">
        <f t="shared" si="1"/>
        <v>YYIme</v>
      </c>
      <c r="G21" t="str">
        <f>'Export Data'!AA21</f>
        <v>imelacres@sbcglobal.net</v>
      </c>
      <c r="H21">
        <f>'Export Data'!Z21</f>
        <v>2485088699</v>
      </c>
      <c r="I21" t="str">
        <f>'Export Data'!Y21</f>
        <v>179 Youth</v>
      </c>
      <c r="J21" s="80">
        <v>43832.663194444445</v>
      </c>
    </row>
    <row r="22" spans="1:10" x14ac:dyDescent="0.25">
      <c r="A22" t="str">
        <f>'Export Data'!X22&amp;", "&amp;'Export Data'!W22</f>
        <v>Ely, Jeffrey</v>
      </c>
      <c r="B22" t="str">
        <f>IF('Export Data'!AT22="I will drive my scout, and I can drive other scouts TO camp.","DRIVE "&amp;'Export Data'!AU22,IF('Export Data'!AT22="I have arranged a ride for my scout TO camp..","Has Ride ("&amp;'Export Data'!AW22&amp;")",IF('Export Data'!AT22="I can drive ONLY my scout TO camp.","Has Ride (Family)",IF('Export Data'!AT22="Please find a ride for my scout TO camp.","Needs Ride",IF('Export Data'!AT22="My scout will drive themselves TO camp.","DRIVE (Self)","No Info")))))</f>
        <v>No Info</v>
      </c>
      <c r="C22" s="146" t="str">
        <f>IF('Export Data'!AX22="I will drive my scout, and I can drive other scouts HOME.","DRIVE "&amp;'Export Data'!AY22,IF('Export Data'!AX22="I have arranged a ride for my scout HOME.","Has Ride ("&amp;'Export Data'!BA22&amp;")",IF('Export Data'!AX22="I can drive ONLY my scout HOME.","Has Ride (Family)",IF('Export Data'!AX22="Please find a ride for my scout HOME.","Needs Ride",IF('Export Data'!AX22="My scout will drive themselves HOME.","DRIVE (Self)","No Info")))))</f>
        <v>No Info</v>
      </c>
      <c r="D22" s="147" t="str">
        <f>IF(NOT(ISBLANK('Export Data'!AV22)),"Drive to Camp: "&amp;'Export Data'!AV22&amp;CHAR(10),"")&amp;IF(NOT(ISBLANK('Export Data'!AZ22)),"Drive Home: "&amp;'Export Data'!AZ22,"")&amp; 'Export Data'!BI22</f>
        <v/>
      </c>
      <c r="E22" t="str">
        <f>IF(I22="179 Adult","Goat",VLOOKUP(A22,Contacts!$A$1:$F$103,3))</f>
        <v>Goat</v>
      </c>
      <c r="F22" t="str">
        <f t="shared" si="1"/>
        <v>AAEly</v>
      </c>
      <c r="G22" t="str">
        <f>'Export Data'!AA22</f>
        <v>jdely@sbcglobal.net</v>
      </c>
      <c r="H22">
        <f>'Export Data'!Z22</f>
        <v>2489543013</v>
      </c>
      <c r="I22" t="str">
        <f>'Export Data'!Y22</f>
        <v>179 Adult</v>
      </c>
      <c r="J22" s="80">
        <v>43832.663194444445</v>
      </c>
    </row>
    <row r="23" spans="1:10" x14ac:dyDescent="0.25">
      <c r="A23" t="str">
        <f>'Export Data'!X23&amp;", "&amp;'Export Data'!W23</f>
        <v>Vestlund, Karl</v>
      </c>
      <c r="B23" t="str">
        <f>IF('Export Data'!AT23="I will drive my scout, and I can drive other scouts TO camp.","DRIVE "&amp;'Export Data'!AU23,IF('Export Data'!AT23="I have arranged a ride for my scout TO camp..","Has Ride ("&amp;'Export Data'!AW23&amp;")",IF('Export Data'!AT23="I can drive ONLY my scout TO camp.","Has Ride (Family)",IF('Export Data'!AT23="Please find a ride for my scout TO camp.","Needs Ride",IF('Export Data'!AT23="My scout will drive themselves TO camp.","DRIVE (Self)","No Info")))))</f>
        <v>Has Ride (Family)</v>
      </c>
      <c r="C23" s="146" t="str">
        <f>IF('Export Data'!AX23="I will drive my scout, and I can drive other scouts HOME.","DRIVE "&amp;'Export Data'!AY23,IF('Export Data'!AX23="I have arranged a ride for my scout HOME.","Has Ride ("&amp;'Export Data'!BA23&amp;")",IF('Export Data'!AX23="I can drive ONLY my scout HOME.","Has Ride (Family)",IF('Export Data'!AX23="Please find a ride for my scout HOME.","Needs Ride",IF('Export Data'!AX23="My scout will drive themselves HOME.","DRIVE (Self)","No Info")))))</f>
        <v>Has Ride (Family)</v>
      </c>
      <c r="D23" s="147" t="str">
        <f>IF(NOT(ISBLANK('Export Data'!AV23)),"Drive to Camp: "&amp;'Export Data'!AV23&amp;CHAR(10),"")&amp;IF(NOT(ISBLANK('Export Data'!AZ23)),"Drive Home: "&amp;'Export Data'!AZ23,"")&amp; 'Export Data'!BI23</f>
        <v/>
      </c>
      <c r="E23">
        <f>IF(I23="179 Adult","Goat",VLOOKUP(A23,Contacts!$A$1:$F$103,3))</f>
        <v>0</v>
      </c>
      <c r="F23" t="str">
        <f t="shared" si="1"/>
        <v>YYVes</v>
      </c>
      <c r="G23" t="str">
        <f>'Export Data'!AA23</f>
        <v>cecilia.vestlund@vastergarden.org</v>
      </c>
      <c r="H23">
        <f>'Export Data'!Z23</f>
        <v>3136555899</v>
      </c>
      <c r="I23" t="str">
        <f>'Export Data'!Y23</f>
        <v>179 Youth</v>
      </c>
      <c r="J23" s="80">
        <v>43832.663194444445</v>
      </c>
    </row>
    <row r="24" spans="1:10" x14ac:dyDescent="0.25">
      <c r="A24" t="str">
        <f>'Export Data'!X24&amp;", "&amp;'Export Data'!W24</f>
        <v>Parr, Evan</v>
      </c>
      <c r="B24" t="str">
        <f>IF('Export Data'!AT24="I will drive my scout, and I can drive other scouts TO camp.","DRIVE "&amp;'Export Data'!AU24,IF('Export Data'!AT24="I have arranged a ride for my scout TO camp..","Has Ride ("&amp;'Export Data'!AW24&amp;")",IF('Export Data'!AT24="I can drive ONLY my scout TO camp.","Has Ride (Family)",IF('Export Data'!AT24="Please find a ride for my scout TO camp.","Needs Ride",IF('Export Data'!AT24="My scout will drive themselves TO camp.","DRIVE (Self)","No Info")))))</f>
        <v>Has Ride (Family)</v>
      </c>
      <c r="C24" s="146" t="str">
        <f>IF('Export Data'!AX24="I will drive my scout, and I can drive other scouts HOME.","DRIVE "&amp;'Export Data'!AY24,IF('Export Data'!AX24="I have arranged a ride for my scout HOME.","Has Ride ("&amp;'Export Data'!BA24&amp;")",IF('Export Data'!AX24="I can drive ONLY my scout HOME.","Has Ride (Family)",IF('Export Data'!AX24="Please find a ride for my scout HOME.","Needs Ride",IF('Export Data'!AX24="My scout will drive themselves HOME.","DRIVE (Self)","No Info")))))</f>
        <v>Has Ride (Family)</v>
      </c>
      <c r="D24" s="147" t="str">
        <f>IF(NOT(ISBLANK('Export Data'!AV24)),"Drive to Camp: "&amp;'Export Data'!AV24&amp;CHAR(10),"")&amp;IF(NOT(ISBLANK('Export Data'!AZ24)),"Drive Home: "&amp;'Export Data'!AZ24,"")&amp; 'Export Data'!BI24</f>
        <v/>
      </c>
      <c r="E24" t="str">
        <f>IF(I24="179 Adult","Goat",VLOOKUP(A24,Contacts!$A$1:$F$103,3))</f>
        <v>Unassigned</v>
      </c>
      <c r="F24" t="str">
        <f t="shared" si="1"/>
        <v>YYPar</v>
      </c>
      <c r="G24">
        <f>'Export Data'!AA24</f>
        <v>0</v>
      </c>
      <c r="H24">
        <f>'Export Data'!Z24</f>
        <v>0</v>
      </c>
      <c r="I24" t="str">
        <f>'Export Data'!Y24</f>
        <v>179 Youth</v>
      </c>
      <c r="J24" s="80">
        <v>43832.663194444445</v>
      </c>
    </row>
    <row r="25" spans="1:10" x14ac:dyDescent="0.25">
      <c r="A25" t="str">
        <f>'Export Data'!X25&amp;", "&amp;'Export Data'!W25</f>
        <v>Parr, Ben</v>
      </c>
      <c r="B25" t="str">
        <f>IF('Export Data'!AT25="I will drive my scout, and I can drive other scouts TO camp.","DRIVE "&amp;'Export Data'!AU25,IF('Export Data'!AT25="I have arranged a ride for my scout TO camp..","Has Ride ("&amp;'Export Data'!AW25&amp;")",IF('Export Data'!AT25="I can drive ONLY my scout TO camp.","Has Ride (Family)",IF('Export Data'!AT25="Please find a ride for my scout TO camp.","Needs Ride",IF('Export Data'!AT25="My scout will drive themselves TO camp.","DRIVE (Self)","No Info")))))</f>
        <v>No Info</v>
      </c>
      <c r="C25" s="146" t="str">
        <f>IF('Export Data'!AX25="I will drive my scout, and I can drive other scouts HOME.","DRIVE "&amp;'Export Data'!AY25,IF('Export Data'!AX25="I have arranged a ride for my scout HOME.","Has Ride ("&amp;'Export Data'!BA25&amp;")",IF('Export Data'!AX25="I can drive ONLY my scout HOME.","Has Ride (Family)",IF('Export Data'!AX25="Please find a ride for my scout HOME.","Needs Ride",IF('Export Data'!AX25="My scout will drive themselves HOME.","DRIVE (Self)","No Info")))))</f>
        <v>No Info</v>
      </c>
      <c r="D25" s="147" t="str">
        <f>IF(NOT(ISBLANK('Export Data'!AV25)),"Drive to Camp: "&amp;'Export Data'!AV25&amp;CHAR(10),"")&amp;IF(NOT(ISBLANK('Export Data'!AZ25)),"Drive Home: "&amp;'Export Data'!AZ25,"")&amp; 'Export Data'!BI25</f>
        <v/>
      </c>
      <c r="E25" t="str">
        <f>IF(I25="179 Adult","Goat",VLOOKUP(A25,Contacts!$A$1:$F$103,3))</f>
        <v>Goat</v>
      </c>
      <c r="F25" t="str">
        <f t="shared" si="1"/>
        <v>AAPar</v>
      </c>
      <c r="G25">
        <f>'Export Data'!AA25</f>
        <v>0</v>
      </c>
      <c r="H25">
        <f>'Export Data'!Z25</f>
        <v>0</v>
      </c>
      <c r="I25" t="str">
        <f>'Export Data'!Y25</f>
        <v>179 Adult</v>
      </c>
      <c r="J25" s="80">
        <v>43832.663194444445</v>
      </c>
    </row>
    <row r="26" spans="1:10" x14ac:dyDescent="0.25">
      <c r="A26" t="str">
        <f>'Export Data'!X26&amp;", "&amp;'Export Data'!W26</f>
        <v>Sheetz, Robert</v>
      </c>
      <c r="B26" t="str">
        <f>IF('Export Data'!AT26="I will drive my scout, and I can drive other scouts TO camp.","DRIVE "&amp;'Export Data'!AU26,IF('Export Data'!AT26="I have arranged a ride for my scout TO camp..","Has Ride ("&amp;'Export Data'!AW26&amp;")",IF('Export Data'!AT26="I can drive ONLY my scout TO camp.","Has Ride (Family)",IF('Export Data'!AT26="Please find a ride for my scout TO camp.","Needs Ride",IF('Export Data'!AT26="My scout will drive themselves TO camp.","DRIVE (Self)","No Info")))))</f>
        <v>Has Ride (Family)</v>
      </c>
      <c r="C26" s="146" t="str">
        <f>IF('Export Data'!AX26="I will drive my scout, and I can drive other scouts HOME.","DRIVE "&amp;'Export Data'!AY26,IF('Export Data'!AX26="I have arranged a ride for my scout HOME.","Has Ride ("&amp;'Export Data'!BA26&amp;")",IF('Export Data'!AX26="I can drive ONLY my scout HOME.","Has Ride (Family)",IF('Export Data'!AX26="Please find a ride for my scout HOME.","Needs Ride",IF('Export Data'!AX26="My scout will drive themselves HOME.","DRIVE (Self)","No Info")))))</f>
        <v>Has Ride (Family)</v>
      </c>
      <c r="D26" s="147" t="str">
        <f>IF(NOT(ISBLANK('Export Data'!AV26)),"Drive to Camp: "&amp;'Export Data'!AV26&amp;CHAR(10),"")&amp;IF(NOT(ISBLANK('Export Data'!AZ26)),"Drive Home: "&amp;'Export Data'!AZ26,"")&amp; 'Export Data'!BI26</f>
        <v/>
      </c>
      <c r="E26">
        <f>IF(I26="179 Adult","Goat",VLOOKUP(A26,Contacts!$A$1:$F$103,3))</f>
        <v>0</v>
      </c>
      <c r="F26" t="str">
        <f t="shared" si="1"/>
        <v>YYShe</v>
      </c>
      <c r="G26" t="str">
        <f>'Export Data'!AA26</f>
        <v>robsheetz91@gmail.com</v>
      </c>
      <c r="H26">
        <f>'Export Data'!Z26</f>
        <v>2488184662</v>
      </c>
      <c r="I26" t="str">
        <f>'Export Data'!Y26</f>
        <v>179 Youth</v>
      </c>
      <c r="J26" s="80">
        <v>43832.663194444445</v>
      </c>
    </row>
    <row r="27" spans="1:10" x14ac:dyDescent="0.25">
      <c r="A27" t="str">
        <f>'Export Data'!X27&amp;", "&amp;'Export Data'!W27</f>
        <v>Ramkumar, Nithin</v>
      </c>
      <c r="B27" t="str">
        <f>IF('Export Data'!AT27="I will drive my scout, and I can drive other scouts TO camp.","DRIVE "&amp;'Export Data'!AU27,IF('Export Data'!AT27="I have arranged a ride for my scout TO camp..","Has Ride ("&amp;'Export Data'!AW27&amp;")",IF('Export Data'!AT27="I can drive ONLY my scout TO camp.","Has Ride (Family)",IF('Export Data'!AT27="Please find a ride for my scout TO camp.","Needs Ride",IF('Export Data'!AT27="My scout will drive themselves TO camp.","DRIVE (Self)","No Info")))))</f>
        <v>Has Ride (Family)</v>
      </c>
      <c r="C27" s="146" t="str">
        <f>IF('Export Data'!AX27="I will drive my scout, and I can drive other scouts HOME.","DRIVE "&amp;'Export Data'!AY27,IF('Export Data'!AX27="I have arranged a ride for my scout HOME.","Has Ride ("&amp;'Export Data'!BA27&amp;")",IF('Export Data'!AX27="I can drive ONLY my scout HOME.","Has Ride (Family)",IF('Export Data'!AX27="Please find a ride for my scout HOME.","Needs Ride",IF('Export Data'!AX27="My scout will drive themselves HOME.","DRIVE (Self)","No Info")))))</f>
        <v>Has Ride (Family)</v>
      </c>
      <c r="D27" s="147" t="str">
        <f>IF(NOT(ISBLANK('Export Data'!AV27)),"Drive to Camp: "&amp;'Export Data'!AV27&amp;CHAR(10),"")&amp;IF(NOT(ISBLANK('Export Data'!AZ27)),"Drive Home: "&amp;'Export Data'!AZ27,"")&amp; 'Export Data'!BI27</f>
        <v/>
      </c>
      <c r="E27" t="str">
        <f>IF(I27="179 Adult","Goat",VLOOKUP(A27,Contacts!$A$1:$F$103,3))</f>
        <v>Paul Bunyan</v>
      </c>
      <c r="F27" t="str">
        <f t="shared" si="1"/>
        <v>YYRam</v>
      </c>
      <c r="G27" t="str">
        <f>'Export Data'!AA27</f>
        <v>ramkumar_g@hotmail.com</v>
      </c>
      <c r="H27">
        <f>'Export Data'!Z27</f>
        <v>2488621486</v>
      </c>
      <c r="I27" t="str">
        <f>'Export Data'!Y27</f>
        <v>179 Youth</v>
      </c>
      <c r="J27" s="80">
        <v>43832.663194444445</v>
      </c>
    </row>
    <row r="28" spans="1:10" x14ac:dyDescent="0.25">
      <c r="A28" t="str">
        <f>'Export Data'!X28&amp;", "&amp;'Export Data'!W28</f>
        <v>Cowell, Kent</v>
      </c>
      <c r="B28" t="str">
        <f>IF('Export Data'!AT28="I will drive my scout, and I can drive other scouts TO camp.","DRIVE "&amp;'Export Data'!AU28,IF('Export Data'!AT28="I have arranged a ride for my scout TO camp..","Has Ride ("&amp;'Export Data'!AW28&amp;")",IF('Export Data'!AT28="I can drive ONLY my scout TO camp.","Has Ride (Family)",IF('Export Data'!AT28="Please find a ride for my scout TO camp.","Needs Ride",IF('Export Data'!AT28="My scout will drive themselves TO camp.","DRIVE (Self)","No Info")))))</f>
        <v>Has Ride (Family)</v>
      </c>
      <c r="C28" s="146" t="str">
        <f>IF('Export Data'!AX28="I will drive my scout, and I can drive other scouts HOME.","DRIVE "&amp;'Export Data'!AY28,IF('Export Data'!AX28="I have arranged a ride for my scout HOME.","Has Ride ("&amp;'Export Data'!BA28&amp;")",IF('Export Data'!AX28="I can drive ONLY my scout HOME.","Has Ride (Family)",IF('Export Data'!AX28="Please find a ride for my scout HOME.","Needs Ride",IF('Export Data'!AX28="My scout will drive themselves HOME.","DRIVE (Self)","No Info")))))</f>
        <v>Has Ride (Family)</v>
      </c>
      <c r="D28" s="147" t="str">
        <f>IF(NOT(ISBLANK('Export Data'!AV28)),"Drive to Camp: "&amp;'Export Data'!AV28&amp;CHAR(10),"")&amp;IF(NOT(ISBLANK('Export Data'!AZ28)),"Drive Home: "&amp;'Export Data'!AZ28,"")&amp; 'Export Data'!BI28</f>
        <v/>
      </c>
      <c r="E28">
        <f>IF(I28="179 Adult","Goat",VLOOKUP(A28,Contacts!$A$1:$F$103,3))</f>
        <v>0</v>
      </c>
      <c r="F28" t="str">
        <f t="shared" si="1"/>
        <v>YYCow</v>
      </c>
      <c r="G28" t="str">
        <f>'Export Data'!AA28</f>
        <v>kentgcowell@gmail.com</v>
      </c>
      <c r="H28">
        <f>'Export Data'!Z28</f>
        <v>2489248952</v>
      </c>
      <c r="I28" t="str">
        <f>'Export Data'!Y28</f>
        <v>179 Youth</v>
      </c>
      <c r="J28" s="80">
        <v>43832.663194444445</v>
      </c>
    </row>
    <row r="29" spans="1:10" x14ac:dyDescent="0.25">
      <c r="A29" t="str">
        <f>'Export Data'!X29&amp;", "&amp;'Export Data'!W29</f>
        <v>makowski, matt</v>
      </c>
      <c r="B29" t="str">
        <f>IF('Export Data'!AT29="I will drive my scout, and I can drive other scouts TO camp.","DRIVE "&amp;'Export Data'!AU29,IF('Export Data'!AT29="I have arranged a ride for my scout TO camp..","Has Ride ("&amp;'Export Data'!AW29&amp;")",IF('Export Data'!AT29="I can drive ONLY my scout TO camp.","Has Ride (Family)",IF('Export Data'!AT29="Please find a ride for my scout TO camp.","Needs Ride",IF('Export Data'!AT29="My scout will drive themselves TO camp.","DRIVE (Self)","No Info")))))</f>
        <v>Has Ride (Family)</v>
      </c>
      <c r="C29" s="146" t="str">
        <f>IF('Export Data'!AX29="I will drive my scout, and I can drive other scouts HOME.","DRIVE "&amp;'Export Data'!AY29,IF('Export Data'!AX29="I have arranged a ride for my scout HOME.","Has Ride ("&amp;'Export Data'!BA29&amp;")",IF('Export Data'!AX29="I can drive ONLY my scout HOME.","Has Ride (Family)",IF('Export Data'!AX29="Please find a ride for my scout HOME.","Needs Ride",IF('Export Data'!AX29="My scout will drive themselves HOME.","DRIVE (Self)","No Info")))))</f>
        <v>Has Ride (Family)</v>
      </c>
      <c r="D29" s="147" t="str">
        <f>IF(NOT(ISBLANK('Export Data'!AV29)),"Drive to Camp: "&amp;'Export Data'!AV29&amp;CHAR(10),"")&amp;IF(NOT(ISBLANK('Export Data'!AZ29)),"Drive Home: "&amp;'Export Data'!AZ29,"")&amp; 'Export Data'!BI29</f>
        <v/>
      </c>
      <c r="E29">
        <f>IF(I29="179 Adult","Goat",VLOOKUP(A29,Contacts!$A$1:$F$103,3))</f>
        <v>0</v>
      </c>
      <c r="F29" t="str">
        <f t="shared" si="1"/>
        <v>YYmak</v>
      </c>
      <c r="G29" t="str">
        <f>'Export Data'!AA29</f>
        <v>MMakowski76@gmail.com</v>
      </c>
      <c r="H29">
        <f>'Export Data'!Z29</f>
        <v>2488406573</v>
      </c>
      <c r="I29" t="str">
        <f>'Export Data'!Y29</f>
        <v>179 Youth</v>
      </c>
      <c r="J29" s="80">
        <v>43832.663194444445</v>
      </c>
    </row>
    <row r="30" spans="1:10" x14ac:dyDescent="0.25">
      <c r="A30" t="str">
        <f>'Export Data'!X30&amp;", "&amp;'Export Data'!W30</f>
        <v>Rouse, Peyton</v>
      </c>
      <c r="B30" t="str">
        <f>IF('Export Data'!AT30="I will drive my scout, and I can drive other scouts TO camp.","DRIVE "&amp;'Export Data'!AU30,IF('Export Data'!AT30="I have arranged a ride for my scout TO camp..","Has Ride ("&amp;'Export Data'!AW30&amp;")",IF('Export Data'!AT30="I can drive ONLY my scout TO camp.","Has Ride (Family)",IF('Export Data'!AT30="Please find a ride for my scout TO camp.","Needs Ride",IF('Export Data'!AT30="My scout will drive themselves TO camp.","DRIVE (Self)","No Info")))))</f>
        <v>Has Ride (Family)</v>
      </c>
      <c r="C30" s="146" t="str">
        <f>IF('Export Data'!AX30="I will drive my scout, and I can drive other scouts HOME.","DRIVE "&amp;'Export Data'!AY30,IF('Export Data'!AX30="I have arranged a ride for my scout HOME.","Has Ride ("&amp;'Export Data'!BA30&amp;")",IF('Export Data'!AX30="I can drive ONLY my scout HOME.","Has Ride (Family)",IF('Export Data'!AX30="Please find a ride for my scout HOME.","Needs Ride",IF('Export Data'!AX30="My scout will drive themselves HOME.","DRIVE (Self)","No Info")))))</f>
        <v>Has Ride (Family)</v>
      </c>
      <c r="D30" s="147" t="str">
        <f>IF(NOT(ISBLANK('Export Data'!AV30)),"Drive to Camp: "&amp;'Export Data'!AV30&amp;CHAR(10),"")&amp;IF(NOT(ISBLANK('Export Data'!AZ30)),"Drive Home: "&amp;'Export Data'!AZ30,"")&amp; 'Export Data'!BI30</f>
        <v/>
      </c>
      <c r="E30">
        <f>IF(I30="179 Adult","Goat",VLOOKUP(A30,Contacts!$A$1:$F$103,3))</f>
        <v>0</v>
      </c>
      <c r="F30" t="str">
        <f t="shared" si="1"/>
        <v>YYRou</v>
      </c>
      <c r="G30" t="str">
        <f>'Export Data'!AA30</f>
        <v>toddrouse@bex.net</v>
      </c>
      <c r="H30">
        <f>'Export Data'!Z30</f>
        <v>4192052667</v>
      </c>
      <c r="I30" t="str">
        <f>'Export Data'!Y30</f>
        <v>179 Youth</v>
      </c>
      <c r="J30" s="80">
        <v>43832.663194444445</v>
      </c>
    </row>
    <row r="31" spans="1:10" x14ac:dyDescent="0.25">
      <c r="A31" t="str">
        <f>'Export Data'!X31&amp;", "&amp;'Export Data'!W31</f>
        <v>Kenna, Tyler</v>
      </c>
      <c r="B31" t="str">
        <f>IF('Export Data'!AT31="I will drive my scout, and I can drive other scouts TO camp.","DRIVE "&amp;'Export Data'!AU31,IF('Export Data'!AT31="I have arranged a ride for my scout TO camp..","Has Ride ("&amp;'Export Data'!AW31&amp;")",IF('Export Data'!AT31="I can drive ONLY my scout TO camp.","Has Ride (Family)",IF('Export Data'!AT31="Please find a ride for my scout TO camp.","Needs Ride",IF('Export Data'!AT31="My scout will drive themselves TO camp.","DRIVE (Self)","No Info")))))</f>
        <v>Has Ride (Family)</v>
      </c>
      <c r="C31" s="146" t="str">
        <f>IF('Export Data'!AX31="I will drive my scout, and I can drive other scouts HOME.","DRIVE "&amp;'Export Data'!AY31,IF('Export Data'!AX31="I have arranged a ride for my scout HOME.","Has Ride ("&amp;'Export Data'!BA31&amp;")",IF('Export Data'!AX31="I can drive ONLY my scout HOME.","Has Ride (Family)",IF('Export Data'!AX31="Please find a ride for my scout HOME.","Needs Ride",IF('Export Data'!AX31="My scout will drive themselves HOME.","DRIVE (Self)","No Info")))))</f>
        <v>Has Ride (Family)</v>
      </c>
      <c r="D31" s="147" t="str">
        <f>IF(NOT(ISBLANK('Export Data'!AV31)),"Drive to Camp: "&amp;'Export Data'!AV31&amp;CHAR(10),"")&amp;IF(NOT(ISBLANK('Export Data'!AZ31)),"Drive Home: "&amp;'Export Data'!AZ31,"")&amp; 'Export Data'!BI31</f>
        <v/>
      </c>
      <c r="E31" t="str">
        <f>IF(I31="179 Adult","Goat",VLOOKUP(A31,Contacts!$A$1:$F$103,3))</f>
        <v>Unassigned</v>
      </c>
      <c r="F31" t="str">
        <f t="shared" si="1"/>
        <v>YYKen</v>
      </c>
      <c r="G31">
        <f>'Export Data'!AA31</f>
        <v>0</v>
      </c>
      <c r="H31">
        <f>'Export Data'!Z31</f>
        <v>0</v>
      </c>
      <c r="I31" t="str">
        <f>'Export Data'!Y31</f>
        <v>179 Youth</v>
      </c>
      <c r="J31" s="80">
        <v>43832.663194444445</v>
      </c>
    </row>
    <row r="32" spans="1:10" x14ac:dyDescent="0.25">
      <c r="A32" t="str">
        <f>'Export Data'!X32&amp;", "&amp;'Export Data'!W32</f>
        <v>Barry, Christopher</v>
      </c>
      <c r="B32" t="str">
        <f>IF('Export Data'!AT32="I will drive my scout, and I can drive other scouts TO camp.","DRIVE "&amp;'Export Data'!AU32,IF('Export Data'!AT32="I have arranged a ride for my scout TO camp..","Has Ride ("&amp;'Export Data'!AW32&amp;")",IF('Export Data'!AT32="I can drive ONLY my scout TO camp.","Has Ride (Family)",IF('Export Data'!AT32="Please find a ride for my scout TO camp.","Needs Ride",IF('Export Data'!AT32="My scout will drive themselves TO camp.","DRIVE (Self)","No Info")))))</f>
        <v>No Info</v>
      </c>
      <c r="C32" s="146" t="str">
        <f>IF('Export Data'!AX32="I will drive my scout, and I can drive other scouts HOME.","DRIVE "&amp;'Export Data'!AY32,IF('Export Data'!AX32="I have arranged a ride for my scout HOME.","Has Ride ("&amp;'Export Data'!BA32&amp;")",IF('Export Data'!AX32="I can drive ONLY my scout HOME.","Has Ride (Family)",IF('Export Data'!AX32="Please find a ride for my scout HOME.","Needs Ride",IF('Export Data'!AX32="My scout will drive themselves HOME.","DRIVE (Self)","No Info")))))</f>
        <v>No Info</v>
      </c>
      <c r="D32" s="147" t="str">
        <f>IF(NOT(ISBLANK('Export Data'!AV32)),"Drive to Camp: "&amp;'Export Data'!AV32&amp;CHAR(10),"")&amp;IF(NOT(ISBLANK('Export Data'!AZ32)),"Drive Home: "&amp;'Export Data'!AZ32,"")&amp; 'Export Data'!BI32</f>
        <v/>
      </c>
      <c r="E32" t="str">
        <f>IF(I32="179 Adult","Goat",VLOOKUP(A32,Contacts!$A$1:$F$103,3))</f>
        <v>Goat</v>
      </c>
      <c r="F32" t="str">
        <f t="shared" si="1"/>
        <v>AABar</v>
      </c>
      <c r="G32">
        <f>'Export Data'!AA32</f>
        <v>0</v>
      </c>
      <c r="H32">
        <f>'Export Data'!Z32</f>
        <v>0</v>
      </c>
      <c r="I32" t="str">
        <f>'Export Data'!Y32</f>
        <v>179 Adult</v>
      </c>
      <c r="J32" s="80">
        <v>43832.663194444445</v>
      </c>
    </row>
    <row r="33" spans="1:10" x14ac:dyDescent="0.25">
      <c r="A33" t="str">
        <f>'Export Data'!X33&amp;", "&amp;'Export Data'!W33</f>
        <v>Cocagne, Andy</v>
      </c>
      <c r="B33" t="str">
        <f>IF('Export Data'!AT33="I will drive my scout, and I can drive other scouts TO camp.","DRIVE "&amp;'Export Data'!AU33,IF('Export Data'!AT33="I have arranged a ride for my scout TO camp..","Has Ride ("&amp;'Export Data'!AW33&amp;")",IF('Export Data'!AT33="I can drive ONLY my scout TO camp.","Has Ride (Family)",IF('Export Data'!AT33="Please find a ride for my scout TO camp.","Needs Ride",IF('Export Data'!AT33="My scout will drive themselves TO camp.","DRIVE (Self)","No Info")))))</f>
        <v>No Info</v>
      </c>
      <c r="C33" s="146" t="str">
        <f>IF('Export Data'!AX33="I will drive my scout, and I can drive other scouts HOME.","DRIVE "&amp;'Export Data'!AY33,IF('Export Data'!AX33="I have arranged a ride for my scout HOME.","Has Ride ("&amp;'Export Data'!BA33&amp;")",IF('Export Data'!AX33="I can drive ONLY my scout HOME.","Has Ride (Family)",IF('Export Data'!AX33="Please find a ride for my scout HOME.","Needs Ride",IF('Export Data'!AX33="My scout will drive themselves HOME.","DRIVE (Self)","No Info")))))</f>
        <v>No Info</v>
      </c>
      <c r="D33" s="147" t="str">
        <f>IF(NOT(ISBLANK('Export Data'!AV33)),"Drive to Camp: "&amp;'Export Data'!AV33&amp;CHAR(10),"")&amp;IF(NOT(ISBLANK('Export Data'!AZ33)),"Drive Home: "&amp;'Export Data'!AZ33,"")&amp; 'Export Data'!BI33</f>
        <v/>
      </c>
      <c r="E33" t="str">
        <f>IF(I33="179 Adult","Goat",VLOOKUP(A33,Contacts!$A$1:$F$103,3))</f>
        <v>Goat</v>
      </c>
      <c r="F33" t="str">
        <f t="shared" si="1"/>
        <v>AACoc</v>
      </c>
      <c r="G33" t="str">
        <f>'Export Data'!AA33</f>
        <v>acocagne@comcast.net</v>
      </c>
      <c r="H33">
        <f>'Export Data'!Z33</f>
        <v>8105690422</v>
      </c>
      <c r="I33" t="str">
        <f>'Export Data'!Y33</f>
        <v>179 Adult</v>
      </c>
      <c r="J33" s="80">
        <v>43832.663194444445</v>
      </c>
    </row>
    <row r="34" spans="1:10" x14ac:dyDescent="0.25">
      <c r="A34" t="str">
        <f>'Export Data'!X34&amp;", "&amp;'Export Data'!W34</f>
        <v>Albanese, Nathan</v>
      </c>
      <c r="B34" t="str">
        <f>IF('Export Data'!AT34="I will drive my scout, and I can drive other scouts TO camp.","DRIVE "&amp;'Export Data'!AU34,IF('Export Data'!AT34="I have arranged a ride for my scout TO camp..","Has Ride ("&amp;'Export Data'!AW34&amp;")",IF('Export Data'!AT34="I can drive ONLY my scout TO camp.","Has Ride (Family)",IF('Export Data'!AT34="Please find a ride for my scout TO camp.","Needs Ride",IF('Export Data'!AT34="My scout will drive themselves TO camp.","DRIVE (Self)","No Info")))))</f>
        <v>Has Ride (Family)</v>
      </c>
      <c r="C34" s="146" t="str">
        <f>IF('Export Data'!AX34="I will drive my scout, and I can drive other scouts HOME.","DRIVE "&amp;'Export Data'!AY34,IF('Export Data'!AX34="I have arranged a ride for my scout HOME.","Has Ride ("&amp;'Export Data'!BA34&amp;")",IF('Export Data'!AX34="I can drive ONLY my scout HOME.","Has Ride (Family)",IF('Export Data'!AX34="Please find a ride for my scout HOME.","Needs Ride",IF('Export Data'!AX34="My scout will drive themselves HOME.","DRIVE (Self)","No Info")))))</f>
        <v>Has Ride (Family)</v>
      </c>
      <c r="D34" s="147" t="str">
        <f>IF(NOT(ISBLANK('Export Data'!AV34)),"Drive to Camp: "&amp;'Export Data'!AV34&amp;CHAR(10),"")&amp;IF(NOT(ISBLANK('Export Data'!AZ34)),"Drive Home: "&amp;'Export Data'!AZ34,"")&amp; 'Export Data'!BI34</f>
        <v/>
      </c>
      <c r="E34" t="e">
        <f>IF(I34="179 Adult","Goat",VLOOKUP(A34,Contacts!$A$1:$F$103,3))</f>
        <v>#N/A</v>
      </c>
      <c r="F34" t="str">
        <f t="shared" si="1"/>
        <v>YYAlb</v>
      </c>
      <c r="G34" t="str">
        <f>'Export Data'!AA34</f>
        <v>frank.albanese@me.com</v>
      </c>
      <c r="H34">
        <f>'Export Data'!Z34</f>
        <v>2488353606</v>
      </c>
      <c r="I34" t="str">
        <f>'Export Data'!Y34</f>
        <v>179 Youth</v>
      </c>
      <c r="J34" s="80">
        <v>43832.663194444445</v>
      </c>
    </row>
    <row r="35" spans="1:10" x14ac:dyDescent="0.25">
      <c r="A35" t="str">
        <f>'Export Data'!X35&amp;", "&amp;'Export Data'!W35</f>
        <v>Albanese, Frank</v>
      </c>
      <c r="B35" t="str">
        <f>IF('Export Data'!AT35="I will drive my scout, and I can drive other scouts TO camp.","DRIVE "&amp;'Export Data'!AU35,IF('Export Data'!AT35="I have arranged a ride for my scout TO camp..","Has Ride ("&amp;'Export Data'!AW35&amp;")",IF('Export Data'!AT35="I can drive ONLY my scout TO camp.","Has Ride (Family)",IF('Export Data'!AT35="Please find a ride for my scout TO camp.","Needs Ride",IF('Export Data'!AT35="My scout will drive themselves TO camp.","DRIVE (Self)","No Info")))))</f>
        <v>No Info</v>
      </c>
      <c r="C35" s="146" t="str">
        <f>IF('Export Data'!AX35="I will drive my scout, and I can drive other scouts HOME.","DRIVE "&amp;'Export Data'!AY35,IF('Export Data'!AX35="I have arranged a ride for my scout HOME.","Has Ride ("&amp;'Export Data'!BA35&amp;")",IF('Export Data'!AX35="I can drive ONLY my scout HOME.","Has Ride (Family)",IF('Export Data'!AX35="Please find a ride for my scout HOME.","Needs Ride",IF('Export Data'!AX35="My scout will drive themselves HOME.","DRIVE (Self)","No Info")))))</f>
        <v>No Info</v>
      </c>
      <c r="D35" s="147" t="str">
        <f>IF(NOT(ISBLANK('Export Data'!AV35)),"Drive to Camp: "&amp;'Export Data'!AV35&amp;CHAR(10),"")&amp;IF(NOT(ISBLANK('Export Data'!AZ35)),"Drive Home: "&amp;'Export Data'!AZ35,"")&amp; 'Export Data'!BI35</f>
        <v/>
      </c>
      <c r="E35" t="str">
        <f>IF(I35="179 Adult","Goat",VLOOKUP(A35,Contacts!$A$1:$F$103,3))</f>
        <v>Goat</v>
      </c>
      <c r="F35" t="str">
        <f t="shared" si="1"/>
        <v>AAAlb</v>
      </c>
      <c r="G35" t="str">
        <f>'Export Data'!AA35</f>
        <v>frank.albanese@me.com</v>
      </c>
      <c r="H35">
        <f>'Export Data'!Z35</f>
        <v>2488353606</v>
      </c>
      <c r="I35" t="str">
        <f>'Export Data'!Y35</f>
        <v>179 Adult</v>
      </c>
      <c r="J35" s="80">
        <v>43832.663194444445</v>
      </c>
    </row>
    <row r="36" spans="1:10" x14ac:dyDescent="0.25">
      <c r="A36" t="str">
        <f>'Export Data'!X36&amp;", "&amp;'Export Data'!W36</f>
        <v>Albanese, Jonathan</v>
      </c>
      <c r="B36" t="str">
        <f>IF('Export Data'!AT36="I will drive my scout, and I can drive other scouts TO camp.","DRIVE "&amp;'Export Data'!AU36,IF('Export Data'!AT36="I have arranged a ride for my scout TO camp..","Has Ride ("&amp;'Export Data'!AW36&amp;")",IF('Export Data'!AT36="I can drive ONLY my scout TO camp.","Has Ride (Family)",IF('Export Data'!AT36="Please find a ride for my scout TO camp.","Needs Ride",IF('Export Data'!AT36="My scout will drive themselves TO camp.","DRIVE (Self)","No Info")))))</f>
        <v>Has Ride (Family)</v>
      </c>
      <c r="C36" s="146" t="str">
        <f>IF('Export Data'!AX36="I will drive my scout, and I can drive other scouts HOME.","DRIVE "&amp;'Export Data'!AY36,IF('Export Data'!AX36="I have arranged a ride for my scout HOME.","Has Ride ("&amp;'Export Data'!BA36&amp;")",IF('Export Data'!AX36="I can drive ONLY my scout HOME.","Has Ride (Family)",IF('Export Data'!AX36="Please find a ride for my scout HOME.","Needs Ride",IF('Export Data'!AX36="My scout will drive themselves HOME.","DRIVE (Self)","No Info")))))</f>
        <v>Has Ride (Family)</v>
      </c>
      <c r="D36" s="147" t="str">
        <f>IF(NOT(ISBLANK('Export Data'!AV36)),"Drive to Camp: "&amp;'Export Data'!AV36&amp;CHAR(10),"")&amp;IF(NOT(ISBLANK('Export Data'!AZ36)),"Drive Home: "&amp;'Export Data'!AZ36,"")&amp; 'Export Data'!BI36</f>
        <v/>
      </c>
      <c r="E36" t="e">
        <f>IF(I36="179 Adult","Goat",VLOOKUP(A36,Contacts!$A$1:$F$103,3))</f>
        <v>#N/A</v>
      </c>
      <c r="F36" t="str">
        <f t="shared" si="1"/>
        <v>YYAlb</v>
      </c>
      <c r="G36" t="str">
        <f>'Export Data'!AA36</f>
        <v>frank.albanese@me.com</v>
      </c>
      <c r="H36">
        <f>'Export Data'!Z36</f>
        <v>2488353606</v>
      </c>
      <c r="I36" t="str">
        <f>'Export Data'!Y36</f>
        <v>179 Youth</v>
      </c>
      <c r="J36" s="80">
        <v>43832.663194444445</v>
      </c>
    </row>
    <row r="37" spans="1:10" x14ac:dyDescent="0.25">
      <c r="A37" t="str">
        <f>'Export Data'!X37&amp;", "&amp;'Export Data'!W37</f>
        <v>Cocagne, Arthur</v>
      </c>
      <c r="B37" t="str">
        <f>IF('Export Data'!AT37="I will drive my scout, and I can drive other scouts TO camp.","DRIVE "&amp;'Export Data'!AU37,IF('Export Data'!AT37="I have arranged a ride for my scout TO camp..","Has Ride ("&amp;'Export Data'!AW37&amp;")",IF('Export Data'!AT37="I can drive ONLY my scout TO camp.","Has Ride (Family)",IF('Export Data'!AT37="Please find a ride for my scout TO camp.","Needs Ride",IF('Export Data'!AT37="My scout will drive themselves TO camp.","DRIVE (Self)","No Info")))))</f>
        <v>DRIVE 2</v>
      </c>
      <c r="C37" s="146" t="str">
        <f>IF('Export Data'!AX37="I will drive my scout, and I can drive other scouts HOME.","DRIVE "&amp;'Export Data'!AY37,IF('Export Data'!AX37="I have arranged a ride for my scout HOME.","Has Ride ("&amp;'Export Data'!BA37&amp;")",IF('Export Data'!AX37="I can drive ONLY my scout HOME.","Has Ride (Family)",IF('Export Data'!AX37="Please find a ride for my scout HOME.","Needs Ride",IF('Export Data'!AX37="My scout will drive themselves HOME.","DRIVE (Self)","No Info")))))</f>
        <v>DRIVE 2</v>
      </c>
      <c r="D37" s="147" t="str">
        <f>IF(NOT(ISBLANK('Export Data'!AV37)),"Drive to Camp: "&amp;'Export Data'!AV37&amp;CHAR(10),"")&amp;IF(NOT(ISBLANK('Export Data'!AZ37)),"Drive Home: "&amp;'Export Data'!AZ37,"")&amp; 'Export Data'!BI37</f>
        <v/>
      </c>
      <c r="E37" t="str">
        <f>IF(I37="179 Adult","Goat",VLOOKUP(A37,Contacts!$A$1:$F$103,3))</f>
        <v>Paul Bunyan</v>
      </c>
      <c r="F37" t="str">
        <f t="shared" si="1"/>
        <v>YYCoc</v>
      </c>
      <c r="G37" t="str">
        <f>'Export Data'!AA37</f>
        <v>ecocagne@hotmail.com</v>
      </c>
      <c r="H37" t="str">
        <f>'Export Data'!Z37</f>
        <v>734-277-2676</v>
      </c>
      <c r="I37" t="str">
        <f>'Export Data'!Y37</f>
        <v>179 Youth</v>
      </c>
      <c r="J37" s="80">
        <v>43832.663194444445</v>
      </c>
    </row>
    <row r="38" spans="1:10" x14ac:dyDescent="0.25">
      <c r="A38" t="str">
        <f>'Export Data'!X38&amp;", "&amp;'Export Data'!W38</f>
        <v>Mullins, Ethan</v>
      </c>
      <c r="B38" t="str">
        <f>IF('Export Data'!AT38="I will drive my scout, and I can drive other scouts TO camp.","DRIVE "&amp;'Export Data'!AU38,IF('Export Data'!AT38="I have arranged a ride for my scout TO camp..","Has Ride ("&amp;'Export Data'!AW38&amp;")",IF('Export Data'!AT38="I can drive ONLY my scout TO camp.","Has Ride (Family)",IF('Export Data'!AT38="Please find a ride for my scout TO camp.","Needs Ride",IF('Export Data'!AT38="My scout will drive themselves TO camp.","DRIVE (Self)","No Info")))))</f>
        <v>DRIVE 3</v>
      </c>
      <c r="C38" s="146" t="str">
        <f>IF('Export Data'!AX38="I will drive my scout, and I can drive other scouts HOME.","DRIVE "&amp;'Export Data'!AY38,IF('Export Data'!AX38="I have arranged a ride for my scout HOME.","Has Ride ("&amp;'Export Data'!BA38&amp;")",IF('Export Data'!AX38="I can drive ONLY my scout HOME.","Has Ride (Family)",IF('Export Data'!AX38="Please find a ride for my scout HOME.","Needs Ride",IF('Export Data'!AX38="My scout will drive themselves HOME.","DRIVE (Self)","No Info")))))</f>
        <v>Has Ride (Braelen McComb)</v>
      </c>
      <c r="D38" s="147" t="str">
        <f>IF(NOT(ISBLANK('Export Data'!AV38)),"Drive to Camp: "&amp;'Export Data'!AV38&amp;CHAR(10),"")&amp;IF(NOT(ISBLANK('Export Data'!AZ38)),"Drive Home: "&amp;'Export Data'!AZ38,"")&amp; 'Export Data'!BI38</f>
        <v xml:space="preserve">Drive to Camp: Braelen McComb
</v>
      </c>
      <c r="E38" t="str">
        <f>IF(I38="179 Adult","Goat",VLOOKUP(A38,Contacts!$A$1:$F$103,3))</f>
        <v>Unassigned</v>
      </c>
      <c r="F38" t="str">
        <f t="shared" si="1"/>
        <v>YYMul</v>
      </c>
      <c r="G38" t="str">
        <f>'Export Data'!AA38</f>
        <v>emiskewl@aol.com</v>
      </c>
      <c r="H38">
        <f>'Export Data'!Z38</f>
        <v>2487633735</v>
      </c>
      <c r="I38" t="str">
        <f>'Export Data'!Y38</f>
        <v>179 Youth</v>
      </c>
      <c r="J38" s="80">
        <v>43832.663194444445</v>
      </c>
    </row>
    <row r="39" spans="1:10" x14ac:dyDescent="0.25">
      <c r="A39" t="str">
        <f>'Export Data'!X39&amp;", "&amp;'Export Data'!W39</f>
        <v>Shork, Jill</v>
      </c>
      <c r="B39" t="str">
        <f>IF('Export Data'!AT39="I will drive my scout, and I can drive other scouts TO camp.","DRIVE "&amp;'Export Data'!AU39,IF('Export Data'!AT39="I have arranged a ride for my scout TO camp..","Has Ride ("&amp;'Export Data'!AW39&amp;")",IF('Export Data'!AT39="I can drive ONLY my scout TO camp.","Has Ride (Family)",IF('Export Data'!AT39="Please find a ride for my scout TO camp.","Needs Ride",IF('Export Data'!AT39="My scout will drive themselves TO camp.","DRIVE (Self)","No Info")))))</f>
        <v>No Info</v>
      </c>
      <c r="C39" s="146" t="str">
        <f>IF('Export Data'!AX39="I will drive my scout, and I can drive other scouts HOME.","DRIVE "&amp;'Export Data'!AY39,IF('Export Data'!AX39="I have arranged a ride for my scout HOME.","Has Ride ("&amp;'Export Data'!BA39&amp;")",IF('Export Data'!AX39="I can drive ONLY my scout HOME.","Has Ride (Family)",IF('Export Data'!AX39="Please find a ride for my scout HOME.","Needs Ride",IF('Export Data'!AX39="My scout will drive themselves HOME.","DRIVE (Self)","No Info")))))</f>
        <v>No Info</v>
      </c>
      <c r="D39" s="147" t="str">
        <f>IF(NOT(ISBLANK('Export Data'!AV39)),"Drive to Camp: "&amp;'Export Data'!AV39&amp;CHAR(10),"")&amp;IF(NOT(ISBLANK('Export Data'!AZ39)),"Drive Home: "&amp;'Export Data'!AZ39,"")&amp; 'Export Data'!BI39</f>
        <v/>
      </c>
      <c r="E39" t="str">
        <f>IF(I39="179 Adult","Goat",VLOOKUP(A39,Contacts!$A$1:$F$103,3))</f>
        <v>Goat</v>
      </c>
      <c r="F39" t="str">
        <f t="shared" si="1"/>
        <v>AASho</v>
      </c>
      <c r="G39" t="str">
        <f>'Export Data'!AA39</f>
        <v>shorkj1@gee-edu.com</v>
      </c>
      <c r="H39" t="str">
        <f>'Export Data'!Z39</f>
        <v>734-502-6659</v>
      </c>
      <c r="I39" t="str">
        <f>'Export Data'!Y39</f>
        <v>179 Adult</v>
      </c>
      <c r="J39" s="80">
        <v>43832.663194444445</v>
      </c>
    </row>
    <row r="40" spans="1:10" x14ac:dyDescent="0.25">
      <c r="A40" t="str">
        <f>'Export Data'!X40&amp;", "&amp;'Export Data'!W40</f>
        <v>Jakhalekar, Surya</v>
      </c>
      <c r="B40" t="str">
        <f>IF('Export Data'!AT40="I will drive my scout, and I can drive other scouts TO camp.","DRIVE "&amp;'Export Data'!AU40,IF('Export Data'!AT40="I have arranged a ride for my scout TO camp..","Has Ride ("&amp;'Export Data'!AW40&amp;")",IF('Export Data'!AT40="I can drive ONLY my scout TO camp.","Has Ride (Family)",IF('Export Data'!AT40="Please find a ride for my scout TO camp.","Needs Ride",IF('Export Data'!AT40="My scout will drive themselves TO camp.","DRIVE (Self)","No Info")))))</f>
        <v>Has Ride (Mrs. Emily Mullins)</v>
      </c>
      <c r="C40" s="146" t="str">
        <f>IF('Export Data'!AX40="I will drive my scout, and I can drive other scouts HOME.","DRIVE "&amp;'Export Data'!AY40,IF('Export Data'!AX40="I have arranged a ride for my scout HOME.","Has Ride ("&amp;'Export Data'!BA40&amp;")",IF('Export Data'!AX40="I can drive ONLY my scout HOME.","Has Ride (Family)",IF('Export Data'!AX40="Please find a ride for my scout HOME.","Needs Ride",IF('Export Data'!AX40="My scout will drive themselves HOME.","DRIVE (Self)","No Info")))))</f>
        <v>Has Ride (Braelen Mcomb's Grandfather)</v>
      </c>
      <c r="D40" s="147" t="str">
        <f>IF(NOT(ISBLANK('Export Data'!AV40)),"Drive to Camp: "&amp;'Export Data'!AV40&amp;CHAR(10),"")&amp;IF(NOT(ISBLANK('Export Data'!AZ40)),"Drive Home: "&amp;'Export Data'!AZ40,"")&amp; 'Export Data'!BI40</f>
        <v/>
      </c>
      <c r="E40" t="str">
        <f>IF(I40="179 Adult","Goat",VLOOKUP(A40,Contacts!$A$1:$F$103,3))</f>
        <v>Fox</v>
      </c>
      <c r="F40" t="str">
        <f t="shared" si="1"/>
        <v>YYJak</v>
      </c>
      <c r="G40" t="str">
        <f>'Export Data'!AA40</f>
        <v>kdhanshree1@gmail.com</v>
      </c>
      <c r="H40">
        <f>'Export Data'!Z40</f>
        <v>8126032336</v>
      </c>
      <c r="I40" t="str">
        <f>'Export Data'!Y40</f>
        <v>179 Youth</v>
      </c>
      <c r="J40" s="80">
        <v>43832.663194444445</v>
      </c>
    </row>
    <row r="41" spans="1:10" x14ac:dyDescent="0.25">
      <c r="A41" t="str">
        <f>'Export Data'!X41&amp;", "&amp;'Export Data'!W41</f>
        <v>Lennon, Evelyn</v>
      </c>
      <c r="B41" t="str">
        <f>IF('Export Data'!AT41="I will drive my scout, and I can drive other scouts TO camp.","DRIVE "&amp;'Export Data'!AU41,IF('Export Data'!AT41="I have arranged a ride for my scout TO camp..","Has Ride ("&amp;'Export Data'!AW41&amp;")",IF('Export Data'!AT41="I can drive ONLY my scout TO camp.","Has Ride (Family)",IF('Export Data'!AT41="Please find a ride for my scout TO camp.","Needs Ride",IF('Export Data'!AT41="My scout will drive themselves TO camp.","DRIVE (Self)","No Info")))))</f>
        <v>Has Ride (Family)</v>
      </c>
      <c r="C41" s="146" t="str">
        <f>IF('Export Data'!AX41="I will drive my scout, and I can drive other scouts HOME.","DRIVE "&amp;'Export Data'!AY41,IF('Export Data'!AX41="I have arranged a ride for my scout HOME.","Has Ride ("&amp;'Export Data'!BA41&amp;")",IF('Export Data'!AX41="I can drive ONLY my scout HOME.","Has Ride (Family)",IF('Export Data'!AX41="Please find a ride for my scout HOME.","Needs Ride",IF('Export Data'!AX41="My scout will drive themselves HOME.","DRIVE (Self)","No Info")))))</f>
        <v>Has Ride (Family)</v>
      </c>
      <c r="D41" s="147" t="str">
        <f>IF(NOT(ISBLANK('Export Data'!AV41)),"Drive to Camp: "&amp;'Export Data'!AV41&amp;CHAR(10),"")&amp;IF(NOT(ISBLANK('Export Data'!AZ41)),"Drive Home: "&amp;'Export Data'!AZ41,"")&amp; 'Export Data'!BI41</f>
        <v/>
      </c>
      <c r="E41" t="str">
        <f>IF(I41="179 Adult","Goat",VLOOKUP(A41,Contacts!$A$1:$F$103,3))</f>
        <v>Ax men</v>
      </c>
      <c r="F41" t="str">
        <f t="shared" si="1"/>
        <v>YYLen</v>
      </c>
      <c r="G41" t="str">
        <f>'Export Data'!AA41</f>
        <v>susanmlennon@aol.com</v>
      </c>
      <c r="H41" t="str">
        <f>'Export Data'!Z41</f>
        <v>248-346-3461</v>
      </c>
      <c r="I41" t="str">
        <f>'Export Data'!Y41</f>
        <v>179 Youth</v>
      </c>
      <c r="J41" s="80">
        <v>43832.663194444445</v>
      </c>
    </row>
    <row r="42" spans="1:10" x14ac:dyDescent="0.25">
      <c r="A42" t="str">
        <f>'Export Data'!X42&amp;", "&amp;'Export Data'!W42</f>
        <v>Choma, Mark</v>
      </c>
      <c r="B42" t="str">
        <f>IF('Export Data'!AT42="I will drive my scout, and I can drive other scouts TO camp.","DRIVE "&amp;'Export Data'!AU42,IF('Export Data'!AT42="I have arranged a ride for my scout TO camp..","Has Ride ("&amp;'Export Data'!AW42&amp;")",IF('Export Data'!AT42="I can drive ONLY my scout TO camp.","Has Ride (Family)",IF('Export Data'!AT42="Please find a ride for my scout TO camp.","Needs Ride",IF('Export Data'!AT42="My scout will drive themselves TO camp.","DRIVE (Self)","No Info")))))</f>
        <v>Has Ride (Family)</v>
      </c>
      <c r="C42" s="146" t="str">
        <f>IF('Export Data'!AX42="I will drive my scout, and I can drive other scouts HOME.","DRIVE "&amp;'Export Data'!AY42,IF('Export Data'!AX42="I have arranged a ride for my scout HOME.","Has Ride ("&amp;'Export Data'!BA42&amp;")",IF('Export Data'!AX42="I can drive ONLY my scout HOME.","Has Ride (Family)",IF('Export Data'!AX42="Please find a ride for my scout HOME.","Needs Ride",IF('Export Data'!AX42="My scout will drive themselves HOME.","DRIVE (Self)","No Info")))))</f>
        <v>Has Ride (Family)</v>
      </c>
      <c r="D42" s="147" t="str">
        <f>IF(NOT(ISBLANK('Export Data'!AV42)),"Drive to Camp: "&amp;'Export Data'!AV42&amp;CHAR(10),"")&amp;IF(NOT(ISBLANK('Export Data'!AZ42)),"Drive Home: "&amp;'Export Data'!AZ42,"")&amp; 'Export Data'!BI42</f>
        <v/>
      </c>
      <c r="E42" t="str">
        <f>IF(I42="179 Adult","Goat",VLOOKUP(A42,Contacts!$A$1:$F$103,3))</f>
        <v>Paul Bunyan</v>
      </c>
      <c r="F42" t="str">
        <f t="shared" si="1"/>
        <v>YYCho</v>
      </c>
      <c r="G42" t="str">
        <f>'Export Data'!AA42</f>
        <v>joanna.m.pawelek@gmail.com</v>
      </c>
      <c r="H42">
        <f>'Export Data'!Z42</f>
        <v>2483421498</v>
      </c>
      <c r="I42" t="str">
        <f>'Export Data'!Y42</f>
        <v>179 Youth</v>
      </c>
      <c r="J42" s="80">
        <v>43832.663194444445</v>
      </c>
    </row>
    <row r="43" spans="1:10" x14ac:dyDescent="0.25">
      <c r="A43" t="str">
        <f>'Export Data'!X43&amp;", "&amp;'Export Data'!W43</f>
        <v>Choma, Arthur</v>
      </c>
      <c r="B43" t="str">
        <f>IF('Export Data'!AT43="I will drive my scout, and I can drive other scouts TO camp.","DRIVE "&amp;'Export Data'!AU43,IF('Export Data'!AT43="I have arranged a ride for my scout TO camp..","Has Ride ("&amp;'Export Data'!AW43&amp;")",IF('Export Data'!AT43="I can drive ONLY my scout TO camp.","Has Ride (Family)",IF('Export Data'!AT43="Please find a ride for my scout TO camp.","Needs Ride",IF('Export Data'!AT43="My scout will drive themselves TO camp.","DRIVE (Self)","No Info")))))</f>
        <v>Has Ride (Family)</v>
      </c>
      <c r="C43" s="146" t="str">
        <f>IF('Export Data'!AX43="I will drive my scout, and I can drive other scouts HOME.","DRIVE "&amp;'Export Data'!AY43,IF('Export Data'!AX43="I have arranged a ride for my scout HOME.","Has Ride ("&amp;'Export Data'!BA43&amp;")",IF('Export Data'!AX43="I can drive ONLY my scout HOME.","Has Ride (Family)",IF('Export Data'!AX43="Please find a ride for my scout HOME.","Needs Ride",IF('Export Data'!AX43="My scout will drive themselves HOME.","DRIVE (Self)","No Info")))))</f>
        <v>Has Ride (Family)</v>
      </c>
      <c r="D43" s="147" t="str">
        <f>IF(NOT(ISBLANK('Export Data'!AV43)),"Drive to Camp: "&amp;'Export Data'!AV43&amp;CHAR(10),"")&amp;IF(NOT(ISBLANK('Export Data'!AZ43)),"Drive Home: "&amp;'Export Data'!AZ43,"")&amp; 'Export Data'!BI43</f>
        <v/>
      </c>
      <c r="E43" t="str">
        <f>IF(I43="179 Adult","Goat",VLOOKUP(A43,Contacts!$A$1:$F$103,3))</f>
        <v>Paul Bunyan</v>
      </c>
      <c r="F43" t="str">
        <f t="shared" si="1"/>
        <v>YYCho</v>
      </c>
      <c r="G43" t="str">
        <f>'Export Data'!AA43</f>
        <v>joanna.m.pawelek@gmail.com</v>
      </c>
      <c r="H43">
        <f>'Export Data'!Z43</f>
        <v>2483421498</v>
      </c>
      <c r="I43" t="str">
        <f>'Export Data'!Y43</f>
        <v>179 Youth</v>
      </c>
      <c r="J43" s="80">
        <v>43832.663194444445</v>
      </c>
    </row>
    <row r="44" spans="1:10" x14ac:dyDescent="0.25">
      <c r="A44" t="str">
        <f>'Export Data'!X44&amp;", "&amp;'Export Data'!W44</f>
        <v>Phillips, Cameron</v>
      </c>
      <c r="B44" t="str">
        <f>IF('Export Data'!AT44="I will drive my scout, and I can drive other scouts TO camp.","DRIVE "&amp;'Export Data'!AU44,IF('Export Data'!AT44="I have arranged a ride for my scout TO camp..","Has Ride ("&amp;'Export Data'!AW44&amp;")",IF('Export Data'!AT44="I can drive ONLY my scout TO camp.","Has Ride (Family)",IF('Export Data'!AT44="Please find a ride for my scout TO camp.","Needs Ride",IF('Export Data'!AT44="My scout will drive themselves TO camp.","DRIVE (Self)","No Info")))))</f>
        <v>Has Ride (Family)</v>
      </c>
      <c r="C44" s="146" t="str">
        <f>IF('Export Data'!AX44="I will drive my scout, and I can drive other scouts HOME.","DRIVE "&amp;'Export Data'!AY44,IF('Export Data'!AX44="I have arranged a ride for my scout HOME.","Has Ride ("&amp;'Export Data'!BA44&amp;")",IF('Export Data'!AX44="I can drive ONLY my scout HOME.","Has Ride (Family)",IF('Export Data'!AX44="Please find a ride for my scout HOME.","Needs Ride",IF('Export Data'!AX44="My scout will drive themselves HOME.","DRIVE (Self)","No Info")))))</f>
        <v>Has Ride (Family)</v>
      </c>
      <c r="D44" s="147" t="str">
        <f>IF(NOT(ISBLANK('Export Data'!AV44)),"Drive to Camp: "&amp;'Export Data'!AV44&amp;CHAR(10),"")&amp;IF(NOT(ISBLANK('Export Data'!AZ44)),"Drive Home: "&amp;'Export Data'!AZ44,"")&amp; 'Export Data'!BI44</f>
        <v/>
      </c>
      <c r="E44" t="str">
        <f>IF(I44="179 Adult","Goat",VLOOKUP(A44,Contacts!$A$1:$F$103,3))</f>
        <v>Unassigned</v>
      </c>
      <c r="F44" t="str">
        <f t="shared" si="1"/>
        <v>YYPhi</v>
      </c>
      <c r="G44" t="str">
        <f>'Export Data'!AA44</f>
        <v>dan@danfire.com</v>
      </c>
      <c r="H44">
        <f>'Export Data'!Z44</f>
        <v>7345581458</v>
      </c>
      <c r="I44" t="str">
        <f>'Export Data'!Y44</f>
        <v>179 Youth</v>
      </c>
      <c r="J44" s="80">
        <v>43832.663194444445</v>
      </c>
    </row>
    <row r="45" spans="1:10" x14ac:dyDescent="0.25">
      <c r="A45" t="str">
        <f>'Export Data'!X45&amp;", "&amp;'Export Data'!W45</f>
        <v>Phillips, Allison</v>
      </c>
      <c r="B45" t="str">
        <f>IF('Export Data'!AT45="I will drive my scout, and I can drive other scouts TO camp.","DRIVE "&amp;'Export Data'!AU45,IF('Export Data'!AT45="I have arranged a ride for my scout TO camp..","Has Ride ("&amp;'Export Data'!AW45&amp;")",IF('Export Data'!AT45="I can drive ONLY my scout TO camp.","Has Ride (Family)",IF('Export Data'!AT45="Please find a ride for my scout TO camp.","Needs Ride",IF('Export Data'!AT45="My scout will drive themselves TO camp.","DRIVE (Self)","No Info")))))</f>
        <v>Has Ride (Family)</v>
      </c>
      <c r="C45" s="146" t="str">
        <f>IF('Export Data'!AX45="I will drive my scout, and I can drive other scouts HOME.","DRIVE "&amp;'Export Data'!AY45,IF('Export Data'!AX45="I have arranged a ride for my scout HOME.","Has Ride ("&amp;'Export Data'!BA45&amp;")",IF('Export Data'!AX45="I can drive ONLY my scout HOME.","Has Ride (Family)",IF('Export Data'!AX45="Please find a ride for my scout HOME.","Needs Ride",IF('Export Data'!AX45="My scout will drive themselves HOME.","DRIVE (Self)","No Info")))))</f>
        <v>Has Ride (Family)</v>
      </c>
      <c r="D45" s="147" t="str">
        <f>IF(NOT(ISBLANK('Export Data'!AV45)),"Drive to Camp: "&amp;'Export Data'!AV45&amp;CHAR(10),"")&amp;IF(NOT(ISBLANK('Export Data'!AZ45)),"Drive Home: "&amp;'Export Data'!AZ45,"")&amp; 'Export Data'!BI45</f>
        <v/>
      </c>
      <c r="E45" t="str">
        <f>IF(I45="179 Adult","Goat",VLOOKUP(A45,Contacts!$A$1:$F$103,3))</f>
        <v>Unassigned</v>
      </c>
      <c r="F45" t="str">
        <f t="shared" si="1"/>
        <v>YYPhi</v>
      </c>
      <c r="G45" t="str">
        <f>'Export Data'!AA45</f>
        <v>dan@danfire.com</v>
      </c>
      <c r="H45" t="str">
        <f>'Export Data'!Z45</f>
        <v>734-558-1458</v>
      </c>
      <c r="I45" t="str">
        <f>'Export Data'!Y45</f>
        <v>179 Youth</v>
      </c>
      <c r="J45" s="80">
        <v>43832.663194444445</v>
      </c>
    </row>
    <row r="46" spans="1:10" x14ac:dyDescent="0.25">
      <c r="A46" t="str">
        <f>'Export Data'!X46&amp;", "&amp;'Export Data'!W46</f>
        <v>Ely, Christopher</v>
      </c>
      <c r="B46" t="str">
        <f>IF('Export Data'!AT46="I will drive my scout, and I can drive other scouts TO camp.","DRIVE "&amp;'Export Data'!AU46,IF('Export Data'!AT46="I have arranged a ride for my scout TO camp..","Has Ride ("&amp;'Export Data'!AW46&amp;")",IF('Export Data'!AT46="I can drive ONLY my scout TO camp.","Has Ride (Family)",IF('Export Data'!AT46="Please find a ride for my scout TO camp.","Needs Ride",IF('Export Data'!AT46="My scout will drive themselves TO camp.","DRIVE (Self)","No Info")))))</f>
        <v>No Info</v>
      </c>
      <c r="C46" s="146" t="str">
        <f>IF('Export Data'!AX46="I will drive my scout, and I can drive other scouts HOME.","DRIVE "&amp;'Export Data'!AY46,IF('Export Data'!AX46="I have arranged a ride for my scout HOME.","Has Ride ("&amp;'Export Data'!BA46&amp;")",IF('Export Data'!AX46="I can drive ONLY my scout HOME.","Has Ride (Family)",IF('Export Data'!AX46="Please find a ride for my scout HOME.","Needs Ride",IF('Export Data'!AX46="My scout will drive themselves HOME.","DRIVE (Self)","No Info")))))</f>
        <v>No Info</v>
      </c>
      <c r="D46" s="147" t="str">
        <f>IF(NOT(ISBLANK('Export Data'!AV46)),"Drive to Camp: "&amp;'Export Data'!AV46&amp;CHAR(10),"")&amp;IF(NOT(ISBLANK('Export Data'!AZ46)),"Drive Home: "&amp;'Export Data'!AZ46,"")&amp; 'Export Data'!BI46</f>
        <v/>
      </c>
      <c r="E46" t="str">
        <f>IF(I46="179 Adult","Goat",VLOOKUP(A46,Contacts!$A$1:$F$103,3))</f>
        <v>Goat</v>
      </c>
      <c r="F46" t="str">
        <f t="shared" si="1"/>
        <v>AAEly</v>
      </c>
      <c r="G46" t="str">
        <f>'Export Data'!AA46</f>
        <v>chris.ely13@gmail.com</v>
      </c>
      <c r="H46">
        <f>'Export Data'!Z46</f>
        <v>2488805079</v>
      </c>
      <c r="I46" t="str">
        <f>'Export Data'!Y46</f>
        <v>179 Adult</v>
      </c>
      <c r="J46" s="80">
        <v>43832.663194444445</v>
      </c>
    </row>
    <row r="47" spans="1:10" x14ac:dyDescent="0.25">
      <c r="A47" t="str">
        <f>'Export Data'!X47&amp;", "&amp;'Export Data'!W47</f>
        <v>Maguire, Logan</v>
      </c>
      <c r="B47" t="str">
        <f>IF('Export Data'!AT47="I will drive my scout, and I can drive other scouts TO camp.","DRIVE "&amp;'Export Data'!AU47,IF('Export Data'!AT47="I have arranged a ride for my scout TO camp..","Has Ride ("&amp;'Export Data'!AW47&amp;")",IF('Export Data'!AT47="I can drive ONLY my scout TO camp.","Has Ride (Family)",IF('Export Data'!AT47="Please find a ride for my scout TO camp.","Needs Ride",IF('Export Data'!AT47="My scout will drive themselves TO camp.","DRIVE (Self)","No Info")))))</f>
        <v>DRIVE 2</v>
      </c>
      <c r="C47" s="146" t="str">
        <f>IF('Export Data'!AX47="I will drive my scout, and I can drive other scouts HOME.","DRIVE "&amp;'Export Data'!AY47,IF('Export Data'!AX47="I have arranged a ride for my scout HOME.","Has Ride ("&amp;'Export Data'!BA47&amp;")",IF('Export Data'!AX47="I can drive ONLY my scout HOME.","Has Ride (Family)",IF('Export Data'!AX47="Please find a ride for my scout HOME.","Needs Ride",IF('Export Data'!AX47="My scout will drive themselves HOME.","DRIVE (Self)","No Info")))))</f>
        <v>DRIVE 2</v>
      </c>
      <c r="D47" s="147" t="str">
        <f>IF(NOT(ISBLANK('Export Data'!AV47)),"Drive to Camp: "&amp;'Export Data'!AV47&amp;CHAR(10),"")&amp;IF(NOT(ISBLANK('Export Data'!AZ47)),"Drive Home: "&amp;'Export Data'!AZ47,"")&amp; 'Export Data'!BI47</f>
        <v/>
      </c>
      <c r="E47">
        <f>IF(I47="179 Adult","Goat",VLOOKUP(A47,Contacts!$A$1:$F$103,3))</f>
        <v>0</v>
      </c>
      <c r="F47" t="str">
        <f t="shared" si="1"/>
        <v>YYMag</v>
      </c>
      <c r="G47">
        <f>'Export Data'!AA47</f>
        <v>0</v>
      </c>
      <c r="H47">
        <f>'Export Data'!Z47</f>
        <v>0</v>
      </c>
      <c r="I47" t="str">
        <f>'Export Data'!Y47</f>
        <v>179 Youth</v>
      </c>
      <c r="J47" s="80">
        <v>43832.663194444445</v>
      </c>
    </row>
    <row r="48" spans="1:10" x14ac:dyDescent="0.25">
      <c r="A48" t="str">
        <f>'Export Data'!X48&amp;", "&amp;'Export Data'!W48</f>
        <v>Merenda, John</v>
      </c>
      <c r="B48" t="str">
        <f>IF('Export Data'!AT48="I will drive my scout, and I can drive other scouts TO camp.","DRIVE "&amp;'Export Data'!AU48,IF('Export Data'!AT48="I have arranged a ride for my scout TO camp..","Has Ride ("&amp;'Export Data'!AW48&amp;")",IF('Export Data'!AT48="I can drive ONLY my scout TO camp.","Has Ride (Family)",IF('Export Data'!AT48="Please find a ride for my scout TO camp.","Needs Ride",IF('Export Data'!AT48="My scout will drive themselves TO camp.","DRIVE (Self)","No Info")))))</f>
        <v>No Info</v>
      </c>
      <c r="C48" s="146" t="str">
        <f>IF('Export Data'!AX48="I will drive my scout, and I can drive other scouts HOME.","DRIVE "&amp;'Export Data'!AY48,IF('Export Data'!AX48="I have arranged a ride for my scout HOME.","Has Ride ("&amp;'Export Data'!BA48&amp;")",IF('Export Data'!AX48="I can drive ONLY my scout HOME.","Has Ride (Family)",IF('Export Data'!AX48="Please find a ride for my scout HOME.","Needs Ride",IF('Export Data'!AX48="My scout will drive themselves HOME.","DRIVE (Self)","No Info")))))</f>
        <v>No Info</v>
      </c>
      <c r="D48" s="147" t="str">
        <f>IF(NOT(ISBLANK('Export Data'!AV48)),"Drive to Camp: "&amp;'Export Data'!AV48&amp;CHAR(10),"")&amp;IF(NOT(ISBLANK('Export Data'!AZ48)),"Drive Home: "&amp;'Export Data'!AZ48,"")&amp; 'Export Data'!BI48</f>
        <v/>
      </c>
      <c r="E48" t="str">
        <f>IF(I48="179 Adult","Goat",VLOOKUP(A48,Contacts!$A$1:$F$103,3))</f>
        <v>Goat</v>
      </c>
      <c r="F48" t="str">
        <f t="shared" si="1"/>
        <v>AAMer</v>
      </c>
      <c r="G48" t="str">
        <f>'Export Data'!AA48</f>
        <v>glmerend@hotmail.com</v>
      </c>
      <c r="H48">
        <f>'Export Data'!Z48</f>
        <v>2484170694</v>
      </c>
      <c r="I48" t="str">
        <f>'Export Data'!Y48</f>
        <v>179 Adult</v>
      </c>
      <c r="J48" s="80">
        <v>43832.663194444445</v>
      </c>
    </row>
    <row r="49" spans="1:10" x14ac:dyDescent="0.25">
      <c r="A49" t="str">
        <f>'Export Data'!X49&amp;", "&amp;'Export Data'!W49</f>
        <v>Recinto, Ron</v>
      </c>
      <c r="B49" t="str">
        <f>IF('Export Data'!AT49="I will drive my scout, and I can drive other scouts TO camp.","DRIVE "&amp;'Export Data'!AU49,IF('Export Data'!AT49="I have arranged a ride for my scout TO camp..","Has Ride ("&amp;'Export Data'!AW49&amp;")",IF('Export Data'!AT49="I can drive ONLY my scout TO camp.","Has Ride (Family)",IF('Export Data'!AT49="Please find a ride for my scout TO camp.","Needs Ride",IF('Export Data'!AT49="My scout will drive themselves TO camp.","DRIVE (Self)","No Info")))))</f>
        <v>No Info</v>
      </c>
      <c r="C49" s="146" t="str">
        <f>IF('Export Data'!AX49="I will drive my scout, and I can drive other scouts HOME.","DRIVE "&amp;'Export Data'!AY49,IF('Export Data'!AX49="I have arranged a ride for my scout HOME.","Has Ride ("&amp;'Export Data'!BA49&amp;")",IF('Export Data'!AX49="I can drive ONLY my scout HOME.","Has Ride (Family)",IF('Export Data'!AX49="Please find a ride for my scout HOME.","Needs Ride",IF('Export Data'!AX49="My scout will drive themselves HOME.","DRIVE (Self)","No Info")))))</f>
        <v>No Info</v>
      </c>
      <c r="D49" s="147" t="str">
        <f>IF(NOT(ISBLANK('Export Data'!AV49)),"Drive to Camp: "&amp;'Export Data'!AV49&amp;CHAR(10),"")&amp;IF(NOT(ISBLANK('Export Data'!AZ49)),"Drive Home: "&amp;'Export Data'!AZ49,"")&amp; 'Export Data'!BI49</f>
        <v/>
      </c>
      <c r="E49" t="str">
        <f>IF(I49="179 Adult","Goat",VLOOKUP(A49,Contacts!$A$1:$F$103,3))</f>
        <v>Goat</v>
      </c>
      <c r="F49" t="str">
        <f t="shared" si="1"/>
        <v>AARec</v>
      </c>
      <c r="G49" t="str">
        <f>'Export Data'!AA49</f>
        <v>ron.recinto@yahoo.com</v>
      </c>
      <c r="H49">
        <f>'Export Data'!Z49</f>
        <v>2489100343</v>
      </c>
      <c r="I49" t="str">
        <f>'Export Data'!Y49</f>
        <v>179 Adult</v>
      </c>
      <c r="J49" s="80">
        <v>43832.663194444445</v>
      </c>
    </row>
    <row r="50" spans="1:10" x14ac:dyDescent="0.25">
      <c r="A50" t="str">
        <f>'Export Data'!X50&amp;", "&amp;'Export Data'!W50</f>
        <v>Recinto, Everett</v>
      </c>
      <c r="B50" t="str">
        <f>IF('Export Data'!AT50="I will drive my scout, and I can drive other scouts TO camp.","DRIVE "&amp;'Export Data'!AU50,IF('Export Data'!AT50="I have arranged a ride for my scout TO camp..","Has Ride ("&amp;'Export Data'!AW50&amp;")",IF('Export Data'!AT50="I can drive ONLY my scout TO camp.","Has Ride (Family)",IF('Export Data'!AT50="Please find a ride for my scout TO camp.","Needs Ride",IF('Export Data'!AT50="My scout will drive themselves TO camp.","DRIVE (Self)","No Info")))))</f>
        <v>DRIVE 2</v>
      </c>
      <c r="C50" s="146" t="str">
        <f>IF('Export Data'!AX50="I will drive my scout, and I can drive other scouts HOME.","DRIVE "&amp;'Export Data'!AY50,IF('Export Data'!AX50="I have arranged a ride for my scout HOME.","Has Ride ("&amp;'Export Data'!BA50&amp;")",IF('Export Data'!AX50="I can drive ONLY my scout HOME.","Has Ride (Family)",IF('Export Data'!AX50="Please find a ride for my scout HOME.","Needs Ride",IF('Export Data'!AX50="My scout will drive themselves HOME.","DRIVE (Self)","No Info")))))</f>
        <v>DRIVE 2</v>
      </c>
      <c r="D50" s="147" t="str">
        <f>IF(NOT(ISBLANK('Export Data'!AV50)),"Drive to Camp: "&amp;'Export Data'!AV50&amp;CHAR(10),"")&amp;IF(NOT(ISBLANK('Export Data'!AZ50)),"Drive Home: "&amp;'Export Data'!AZ50,"")&amp; 'Export Data'!BI50</f>
        <v>Everett will leave from 11-2 on Saturday for a soccer game. Ron will stay in Goat camp for Saturday night only.</v>
      </c>
      <c r="E50" t="str">
        <f>IF(I50="179 Adult","Goat",VLOOKUP(A50,Contacts!$A$1:$F$103,3))</f>
        <v>Paul Bunyan</v>
      </c>
      <c r="F50" t="str">
        <f t="shared" si="1"/>
        <v>YYRec</v>
      </c>
      <c r="G50" t="str">
        <f>'Export Data'!AA50</f>
        <v>ron.recinto@yahoo.com</v>
      </c>
      <c r="H50">
        <f>'Export Data'!Z50</f>
        <v>2489100343</v>
      </c>
      <c r="I50" t="str">
        <f>'Export Data'!Y50</f>
        <v>179 Youth</v>
      </c>
      <c r="J50" s="80">
        <v>43832.663194444445</v>
      </c>
    </row>
    <row r="51" spans="1:10" x14ac:dyDescent="0.25">
      <c r="A51" t="str">
        <f>'Export Data'!X51&amp;", "&amp;'Export Data'!W51</f>
        <v>Eagle, Alex</v>
      </c>
      <c r="B51" t="str">
        <f>IF('Export Data'!AT51="I will drive my scout, and I can drive other scouts TO camp.","DRIVE "&amp;'Export Data'!AU51,IF('Export Data'!AT51="I have arranged a ride for my scout TO camp..","Has Ride ("&amp;'Export Data'!AW51&amp;")",IF('Export Data'!AT51="I can drive ONLY my scout TO camp.","Has Ride (Family)",IF('Export Data'!AT51="Please find a ride for my scout TO camp.","Needs Ride",IF('Export Data'!AT51="My scout will drive themselves TO camp.","DRIVE (Self)","No Info")))))</f>
        <v>Has Ride (Family)</v>
      </c>
      <c r="C51" s="146" t="str">
        <f>IF('Export Data'!AX51="I will drive my scout, and I can drive other scouts HOME.","DRIVE "&amp;'Export Data'!AY51,IF('Export Data'!AX51="I have arranged a ride for my scout HOME.","Has Ride ("&amp;'Export Data'!BA51&amp;")",IF('Export Data'!AX51="I can drive ONLY my scout HOME.","Has Ride (Family)",IF('Export Data'!AX51="Please find a ride for my scout HOME.","Needs Ride",IF('Export Data'!AX51="My scout will drive themselves HOME.","DRIVE (Self)","No Info")))))</f>
        <v>Has Ride (Family)</v>
      </c>
      <c r="D51" s="147" t="str">
        <f>IF(NOT(ISBLANK('Export Data'!AV51)),"Drive to Camp: "&amp;'Export Data'!AV51&amp;CHAR(10),"")&amp;IF(NOT(ISBLANK('Export Data'!AZ51)),"Drive Home: "&amp;'Export Data'!AZ51,"")&amp; 'Export Data'!BI51</f>
        <v/>
      </c>
      <c r="E51" t="str">
        <f>IF(I51="179 Adult","Goat",VLOOKUP(A51,Contacts!$A$1:$F$103,3))</f>
        <v>Flaming Hawk</v>
      </c>
      <c r="F51" t="str">
        <f t="shared" si="1"/>
        <v>YYEag</v>
      </c>
      <c r="G51" t="str">
        <f>'Export Data'!AA51</f>
        <v>kns.eagle@att.net</v>
      </c>
      <c r="H51" t="str">
        <f>'Export Data'!Z51</f>
        <v>248-752-2992</v>
      </c>
      <c r="I51" t="str">
        <f>'Export Data'!Y51</f>
        <v>179 Youth</v>
      </c>
      <c r="J51" s="80">
        <v>43832.663194444445</v>
      </c>
    </row>
    <row r="52" spans="1:10" x14ac:dyDescent="0.25">
      <c r="A52" t="str">
        <f>'Export Data'!X52&amp;", "&amp;'Export Data'!W52</f>
        <v>Eagle, Andrew</v>
      </c>
      <c r="B52" t="str">
        <f>IF('Export Data'!AT52="I will drive my scout, and I can drive other scouts TO camp.","DRIVE "&amp;'Export Data'!AU52,IF('Export Data'!AT52="I have arranged a ride for my scout TO camp..","Has Ride ("&amp;'Export Data'!AW52&amp;")",IF('Export Data'!AT52="I can drive ONLY my scout TO camp.","Has Ride (Family)",IF('Export Data'!AT52="Please find a ride for my scout TO camp.","Needs Ride",IF('Export Data'!AT52="My scout will drive themselves TO camp.","DRIVE (Self)","No Info")))))</f>
        <v>Has Ride (Family)</v>
      </c>
      <c r="C52" s="146" t="str">
        <f>IF('Export Data'!AX52="I will drive my scout, and I can drive other scouts HOME.","DRIVE "&amp;'Export Data'!AY52,IF('Export Data'!AX52="I have arranged a ride for my scout HOME.","Has Ride ("&amp;'Export Data'!BA52&amp;")",IF('Export Data'!AX52="I can drive ONLY my scout HOME.","Has Ride (Family)",IF('Export Data'!AX52="Please find a ride for my scout HOME.","Needs Ride",IF('Export Data'!AX52="My scout will drive themselves HOME.","DRIVE (Self)","No Info")))))</f>
        <v>Has Ride (Family)</v>
      </c>
      <c r="D52" s="147" t="str">
        <f>IF(NOT(ISBLANK('Export Data'!AV52)),"Drive to Camp: "&amp;'Export Data'!AV52&amp;CHAR(10),"")&amp;IF(NOT(ISBLANK('Export Data'!AZ52)),"Drive Home: "&amp;'Export Data'!AZ52,"")&amp; 'Export Data'!BI52</f>
        <v/>
      </c>
      <c r="E52" t="str">
        <f>IF(I52="179 Adult","Goat",VLOOKUP(A52,Contacts!$A$1:$F$103,3))</f>
        <v>Flaming Hawk</v>
      </c>
      <c r="F52" t="str">
        <f t="shared" si="1"/>
        <v>YYEag</v>
      </c>
      <c r="G52" t="str">
        <f>'Export Data'!AA52</f>
        <v>kns.eagle@att.net</v>
      </c>
      <c r="H52" t="str">
        <f>'Export Data'!Z52</f>
        <v>248-752-2992</v>
      </c>
      <c r="I52" t="str">
        <f>'Export Data'!Y52</f>
        <v>179 Youth</v>
      </c>
      <c r="J52" s="80">
        <v>43832.663194444445</v>
      </c>
    </row>
    <row r="53" spans="1:10" x14ac:dyDescent="0.25">
      <c r="A53" t="str">
        <f>'Export Data'!X53&amp;", "&amp;'Export Data'!W53</f>
        <v>Swafford, Reuben</v>
      </c>
      <c r="B53" t="str">
        <f>IF('Export Data'!AT53="I will drive my scout, and I can drive other scouts TO camp.","DRIVE "&amp;'Export Data'!AU53,IF('Export Data'!AT53="I have arranged a ride for my scout TO camp..","Has Ride ("&amp;'Export Data'!AW53&amp;")",IF('Export Data'!AT53="I can drive ONLY my scout TO camp.","Has Ride (Family)",IF('Export Data'!AT53="Please find a ride for my scout TO camp.","Needs Ride",IF('Export Data'!AT53="My scout will drive themselves TO camp.","DRIVE (Self)","No Info")))))</f>
        <v>DRIVE 3</v>
      </c>
      <c r="C53" s="146" t="str">
        <f>IF('Export Data'!AX53="I will drive my scout, and I can drive other scouts HOME.","DRIVE "&amp;'Export Data'!AY53,IF('Export Data'!AX53="I have arranged a ride for my scout HOME.","Has Ride ("&amp;'Export Data'!BA53&amp;")",IF('Export Data'!AX53="I can drive ONLY my scout HOME.","Has Ride (Family)",IF('Export Data'!AX53="Please find a ride for my scout HOME.","Needs Ride",IF('Export Data'!AX53="My scout will drive themselves HOME.","DRIVE (Self)","No Info")))))</f>
        <v>Has Ride (Family)</v>
      </c>
      <c r="D53" s="147" t="str">
        <f>IF(NOT(ISBLANK('Export Data'!AV53)),"Drive to Camp: "&amp;'Export Data'!AV53&amp;CHAR(10),"")&amp;IF(NOT(ISBLANK('Export Data'!AZ53)),"Drive Home: "&amp;'Export Data'!AZ53,"")&amp; 'Export Data'!BI53</f>
        <v/>
      </c>
      <c r="E53">
        <f>IF(I53="179 Adult","Goat",VLOOKUP(A53,Contacts!$A$1:$F$103,3))</f>
        <v>0</v>
      </c>
      <c r="F53" t="str">
        <f t="shared" si="1"/>
        <v>YYSwa</v>
      </c>
      <c r="G53" t="str">
        <f>'Export Data'!AA53</f>
        <v>timswafford@yahoo.com</v>
      </c>
      <c r="H53">
        <f>'Export Data'!Z53</f>
        <v>5172820756</v>
      </c>
      <c r="I53" t="str">
        <f>'Export Data'!Y53</f>
        <v>179 Youth</v>
      </c>
      <c r="J53" s="80">
        <v>43832.663194444445</v>
      </c>
    </row>
    <row r="54" spans="1:10" x14ac:dyDescent="0.25">
      <c r="A54" t="str">
        <f>'Export Data'!X54&amp;", "&amp;'Export Data'!W54</f>
        <v>Smith, Colin</v>
      </c>
      <c r="B54" t="str">
        <f>IF('Export Data'!AT54="I will drive my scout, and I can drive other scouts TO camp.","DRIVE "&amp;'Export Data'!AU54,IF('Export Data'!AT54="I have arranged a ride for my scout TO camp..","Has Ride ("&amp;'Export Data'!AW54&amp;")",IF('Export Data'!AT54="I can drive ONLY my scout TO camp.","Has Ride (Family)",IF('Export Data'!AT54="Please find a ride for my scout TO camp.","Needs Ride",IF('Export Data'!AT54="My scout will drive themselves TO camp.","DRIVE (Self)","No Info")))))</f>
        <v>DRIVE (Self)</v>
      </c>
      <c r="C54" s="146" t="str">
        <f>IF('Export Data'!AX54="I will drive my scout, and I can drive other scouts HOME.","DRIVE "&amp;'Export Data'!AY54,IF('Export Data'!AX54="I have arranged a ride for my scout HOME.","Has Ride ("&amp;'Export Data'!BA54&amp;")",IF('Export Data'!AX54="I can drive ONLY my scout HOME.","Has Ride (Family)",IF('Export Data'!AX54="Please find a ride for my scout HOME.","Needs Ride",IF('Export Data'!AX54="My scout will drive themselves HOME.","DRIVE (Self)","No Info")))))</f>
        <v>DRIVE (Self)</v>
      </c>
      <c r="D54" s="147" t="str">
        <f>IF(NOT(ISBLANK('Export Data'!AV54)),"Drive to Camp: "&amp;'Export Data'!AV54&amp;CHAR(10),"")&amp;IF(NOT(ISBLANK('Export Data'!AZ54)),"Drive Home: "&amp;'Export Data'!AZ54,"")&amp; 'Export Data'!BI54</f>
        <v/>
      </c>
      <c r="E54">
        <f>IF(I54="179 Adult","Goat",VLOOKUP(A54,Contacts!$A$1:$F$103,3))</f>
        <v>0</v>
      </c>
      <c r="F54" t="str">
        <f t="shared" si="1"/>
        <v>YYSmi</v>
      </c>
      <c r="G54">
        <f>'Export Data'!AA54</f>
        <v>0</v>
      </c>
      <c r="H54">
        <f>'Export Data'!Z54</f>
        <v>0</v>
      </c>
      <c r="I54" t="str">
        <f>'Export Data'!Y54</f>
        <v>179 Youth</v>
      </c>
      <c r="J54" s="80">
        <v>43832.663194444445</v>
      </c>
    </row>
    <row r="55" spans="1:10" x14ac:dyDescent="0.25">
      <c r="A55" t="str">
        <f>'Export Data'!X55&amp;", "&amp;'Export Data'!W55</f>
        <v>Gonzalez, Fernando</v>
      </c>
      <c r="B55" t="str">
        <f>IF('Export Data'!AT55="I will drive my scout, and I can drive other scouts TO camp.","DRIVE "&amp;'Export Data'!AU55,IF('Export Data'!AT55="I have arranged a ride for my scout TO camp..","Has Ride ("&amp;'Export Data'!AW55&amp;")",IF('Export Data'!AT55="I can drive ONLY my scout TO camp.","Has Ride (Family)",IF('Export Data'!AT55="Please find a ride for my scout TO camp.","Needs Ride",IF('Export Data'!AT55="My scout will drive themselves TO camp.","DRIVE (Self)","No Info")))))</f>
        <v>Has Ride (Family)</v>
      </c>
      <c r="C55" s="146" t="str">
        <f>IF('Export Data'!AX55="I will drive my scout, and I can drive other scouts HOME.","DRIVE "&amp;'Export Data'!AY55,IF('Export Data'!AX55="I have arranged a ride for my scout HOME.","Has Ride ("&amp;'Export Data'!BA55&amp;")",IF('Export Data'!AX55="I can drive ONLY my scout HOME.","Has Ride (Family)",IF('Export Data'!AX55="Please find a ride for my scout HOME.","Needs Ride",IF('Export Data'!AX55="My scout will drive themselves HOME.","DRIVE (Self)","No Info")))))</f>
        <v>Has Ride (Family)</v>
      </c>
      <c r="D55" s="147" t="str">
        <f>IF(NOT(ISBLANK('Export Data'!AV55)),"Drive to Camp: "&amp;'Export Data'!AV55&amp;CHAR(10),"")&amp;IF(NOT(ISBLANK('Export Data'!AZ55)),"Drive Home: "&amp;'Export Data'!AZ55,"")&amp; 'Export Data'!BI55</f>
        <v>Fernando has a Football game on Friday Night, will be there for Saturday Activities.</v>
      </c>
      <c r="E55" t="str">
        <f>IF(I55="179 Adult","Goat",VLOOKUP(A55,Contacts!$A$1:$F$103,3))</f>
        <v>Atomic Wolves</v>
      </c>
      <c r="F55" t="str">
        <f t="shared" si="1"/>
        <v>YYGon</v>
      </c>
      <c r="G55" t="str">
        <f>'Export Data'!AA55</f>
        <v>cgonzalez1@msn.com</v>
      </c>
      <c r="H55">
        <f>'Export Data'!Z55</f>
        <v>2485353713</v>
      </c>
      <c r="I55" t="str">
        <f>'Export Data'!Y55</f>
        <v>179 Youth</v>
      </c>
      <c r="J55" s="80">
        <v>43832.663194444445</v>
      </c>
    </row>
    <row r="56" spans="1:10" x14ac:dyDescent="0.25">
      <c r="A56" t="str">
        <f>'Export Data'!X56&amp;", "&amp;'Export Data'!W56</f>
        <v>Baca Mora, Said</v>
      </c>
      <c r="B56" t="str">
        <f>IF('Export Data'!AT56="I will drive my scout, and I can drive other scouts TO camp.","DRIVE "&amp;'Export Data'!AU56,IF('Export Data'!AT56="I have arranged a ride for my scout TO camp..","Has Ride ("&amp;'Export Data'!AW56&amp;")",IF('Export Data'!AT56="I can drive ONLY my scout TO camp.","Has Ride (Family)",IF('Export Data'!AT56="Please find a ride for my scout TO camp.","Needs Ride",IF('Export Data'!AT56="My scout will drive themselves TO camp.","DRIVE (Self)","No Info")))))</f>
        <v>Has Ride (Family)</v>
      </c>
      <c r="C56" s="146" t="str">
        <f>IF('Export Data'!AX56="I will drive my scout, and I can drive other scouts HOME.","DRIVE "&amp;'Export Data'!AY56,IF('Export Data'!AX56="I have arranged a ride for my scout HOME.","Has Ride ("&amp;'Export Data'!BA56&amp;")",IF('Export Data'!AX56="I can drive ONLY my scout HOME.","Has Ride (Family)",IF('Export Data'!AX56="Please find a ride for my scout HOME.","Needs Ride",IF('Export Data'!AX56="My scout will drive themselves HOME.","DRIVE (Self)","No Info")))))</f>
        <v>Has Ride (Family)</v>
      </c>
      <c r="D56" s="147" t="str">
        <f>IF(NOT(ISBLANK('Export Data'!AV56)),"Drive to Camp: "&amp;'Export Data'!AV56&amp;CHAR(10),"")&amp;IF(NOT(ISBLANK('Export Data'!AZ56)),"Drive Home: "&amp;'Export Data'!AZ56,"")&amp; 'Export Data'!BI56</f>
        <v/>
      </c>
      <c r="E56" t="str">
        <f>IF(I56="179 Adult","Goat",VLOOKUP(A56,Contacts!$A$1:$F$103,3))</f>
        <v>Paul Bunyan</v>
      </c>
      <c r="F56" t="str">
        <f t="shared" si="1"/>
        <v>YYBac</v>
      </c>
      <c r="G56">
        <f>'Export Data'!AA56</f>
        <v>0</v>
      </c>
      <c r="H56">
        <f>'Export Data'!Z56</f>
        <v>0</v>
      </c>
      <c r="I56" t="str">
        <f>'Export Data'!Y56</f>
        <v>179 Youth</v>
      </c>
      <c r="J56" s="80">
        <v>43832.663194444445</v>
      </c>
    </row>
    <row r="57" spans="1:10" x14ac:dyDescent="0.25">
      <c r="A57" t="str">
        <f>'Export Data'!X57&amp;", "&amp;'Export Data'!W57</f>
        <v>Baca Mora, Axel</v>
      </c>
      <c r="B57" t="str">
        <f>IF('Export Data'!AT57="I will drive my scout, and I can drive other scouts TO camp.","DRIVE "&amp;'Export Data'!AU57,IF('Export Data'!AT57="I have arranged a ride for my scout TO camp..","Has Ride ("&amp;'Export Data'!AW57&amp;")",IF('Export Data'!AT57="I can drive ONLY my scout TO camp.","Has Ride (Family)",IF('Export Data'!AT57="Please find a ride for my scout TO camp.","Needs Ride",IF('Export Data'!AT57="My scout will drive themselves TO camp.","DRIVE (Self)","No Info")))))</f>
        <v>Has Ride (Family)</v>
      </c>
      <c r="C57" s="146" t="str">
        <f>IF('Export Data'!AX57="I will drive my scout, and I can drive other scouts HOME.","DRIVE "&amp;'Export Data'!AY57,IF('Export Data'!AX57="I have arranged a ride for my scout HOME.","Has Ride ("&amp;'Export Data'!BA57&amp;")",IF('Export Data'!AX57="I can drive ONLY my scout HOME.","Has Ride (Family)",IF('Export Data'!AX57="Please find a ride for my scout HOME.","Needs Ride",IF('Export Data'!AX57="My scout will drive themselves HOME.","DRIVE (Self)","No Info")))))</f>
        <v>Has Ride (Family)</v>
      </c>
      <c r="D57" s="147" t="str">
        <f>IF(NOT(ISBLANK('Export Data'!AV57)),"Drive to Camp: "&amp;'Export Data'!AV57&amp;CHAR(10),"")&amp;IF(NOT(ISBLANK('Export Data'!AZ57)),"Drive Home: "&amp;'Export Data'!AZ57,"")&amp; 'Export Data'!BI57</f>
        <v/>
      </c>
      <c r="E57" t="str">
        <f>IF(I57="179 Adult","Goat",VLOOKUP(A57,Contacts!$A$1:$F$103,3))</f>
        <v>Paul Bunyan</v>
      </c>
      <c r="F57" t="str">
        <f t="shared" si="1"/>
        <v>YYBac</v>
      </c>
      <c r="G57">
        <f>'Export Data'!AA57</f>
        <v>0</v>
      </c>
      <c r="H57">
        <f>'Export Data'!Z57</f>
        <v>0</v>
      </c>
      <c r="I57" t="str">
        <f>'Export Data'!Y57</f>
        <v>179 Youth</v>
      </c>
      <c r="J57" s="80">
        <v>43832.663194444445</v>
      </c>
    </row>
    <row r="58" spans="1:10" x14ac:dyDescent="0.25">
      <c r="A58" t="str">
        <f>'Export Data'!X58&amp;", "&amp;'Export Data'!W58</f>
        <v>pamidimukkala, madhav</v>
      </c>
      <c r="B58" t="str">
        <f>IF('Export Data'!AT58="I will drive my scout, and I can drive other scouts TO camp.","DRIVE "&amp;'Export Data'!AU58,IF('Export Data'!AT58="I have arranged a ride for my scout TO camp..","Has Ride ("&amp;'Export Data'!AW58&amp;")",IF('Export Data'!AT58="I can drive ONLY my scout TO camp.","Has Ride (Family)",IF('Export Data'!AT58="Please find a ride for my scout TO camp.","Needs Ride",IF('Export Data'!AT58="My scout will drive themselves TO camp.","DRIVE (Self)","No Info")))))</f>
        <v>DRIVE 2</v>
      </c>
      <c r="C58" s="146" t="str">
        <f>IF('Export Data'!AX58="I will drive my scout, and I can drive other scouts HOME.","DRIVE "&amp;'Export Data'!AY58,IF('Export Data'!AX58="I have arranged a ride for my scout HOME.","Has Ride ("&amp;'Export Data'!BA58&amp;")",IF('Export Data'!AX58="I can drive ONLY my scout HOME.","Has Ride (Family)",IF('Export Data'!AX58="Please find a ride for my scout HOME.","Needs Ride",IF('Export Data'!AX58="My scout will drive themselves HOME.","DRIVE (Self)","No Info")))))</f>
        <v>DRIVE 2</v>
      </c>
      <c r="D58" s="147" t="str">
        <f>IF(NOT(ISBLANK('Export Data'!AV58)),"Drive to Camp: "&amp;'Export Data'!AV58&amp;CHAR(10),"")&amp;IF(NOT(ISBLANK('Export Data'!AZ58)),"Drive Home: "&amp;'Export Data'!AZ58,"")&amp; 'Export Data'!BI58</f>
        <v/>
      </c>
      <c r="E58" t="str">
        <f>IF(I58="179 Adult","Goat",VLOOKUP(A58,Contacts!$A$1:$F$103,3))</f>
        <v>Unassigned</v>
      </c>
      <c r="F58" t="str">
        <f t="shared" si="1"/>
        <v>YYpam</v>
      </c>
      <c r="G58" t="str">
        <f>'Export Data'!AA58</f>
        <v>jhansi.peram@gmail.com</v>
      </c>
      <c r="H58">
        <f>'Export Data'!Z58</f>
        <v>2483463111</v>
      </c>
      <c r="I58" t="str">
        <f>'Export Data'!Y58</f>
        <v>179 Youth</v>
      </c>
      <c r="J58" s="80">
        <v>43832.663194444445</v>
      </c>
    </row>
    <row r="59" spans="1:10" x14ac:dyDescent="0.25">
      <c r="A59" t="str">
        <f>'Export Data'!X59&amp;", "&amp;'Export Data'!W59</f>
        <v>pamidimukkala, Ravi</v>
      </c>
      <c r="B59" t="str">
        <f>IF('Export Data'!AT59="I will drive my scout, and I can drive other scouts TO camp.","DRIVE "&amp;'Export Data'!AU59,IF('Export Data'!AT59="I have arranged a ride for my scout TO camp..","Has Ride ("&amp;'Export Data'!AW59&amp;")",IF('Export Data'!AT59="I can drive ONLY my scout TO camp.","Has Ride (Family)",IF('Export Data'!AT59="Please find a ride for my scout TO camp.","Needs Ride",IF('Export Data'!AT59="My scout will drive themselves TO camp.","DRIVE (Self)","No Info")))))</f>
        <v>DRIVE 2</v>
      </c>
      <c r="C59" s="146" t="str">
        <f>IF('Export Data'!AX59="I will drive my scout, and I can drive other scouts HOME.","DRIVE "&amp;'Export Data'!AY59,IF('Export Data'!AX59="I have arranged a ride for my scout HOME.","Has Ride ("&amp;'Export Data'!BA59&amp;")",IF('Export Data'!AX59="I can drive ONLY my scout HOME.","Has Ride (Family)",IF('Export Data'!AX59="Please find a ride for my scout HOME.","Needs Ride",IF('Export Data'!AX59="My scout will drive themselves HOME.","DRIVE (Self)","No Info")))))</f>
        <v>DRIVE 2</v>
      </c>
      <c r="D59" s="147" t="str">
        <f>IF(NOT(ISBLANK('Export Data'!AV59)),"Drive to Camp: "&amp;'Export Data'!AV59&amp;CHAR(10),"")&amp;IF(NOT(ISBLANK('Export Data'!AZ59)),"Drive Home: "&amp;'Export Data'!AZ59,"")&amp; 'Export Data'!BI59</f>
        <v/>
      </c>
      <c r="E59" t="str">
        <f>IF(I59="179 Adult","Goat",VLOOKUP(A59,Contacts!$A$1:$F$103,3))</f>
        <v>Unassigned</v>
      </c>
      <c r="F59" t="str">
        <f t="shared" si="1"/>
        <v>YYpam</v>
      </c>
      <c r="G59" t="str">
        <f>'Export Data'!AA59</f>
        <v>jhansi.peram@gmail.com</v>
      </c>
      <c r="H59">
        <f>'Export Data'!Z59</f>
        <v>2483463111</v>
      </c>
      <c r="I59" t="str">
        <f>'Export Data'!Y59</f>
        <v>179 Youth</v>
      </c>
      <c r="J59" s="80">
        <v>43832.663194444445</v>
      </c>
    </row>
    <row r="60" spans="1:10" x14ac:dyDescent="0.25">
      <c r="A60" t="str">
        <f>'Export Data'!X60&amp;", "&amp;'Export Data'!W60</f>
        <v>Rodrigues, Francisco</v>
      </c>
      <c r="B60" t="str">
        <f>IF('Export Data'!AT60="I will drive my scout, and I can drive other scouts TO camp.","DRIVE "&amp;'Export Data'!AU60,IF('Export Data'!AT60="I have arranged a ride for my scout TO camp..","Has Ride ("&amp;'Export Data'!AW60&amp;")",IF('Export Data'!AT60="I can drive ONLY my scout TO camp.","Has Ride (Family)",IF('Export Data'!AT60="Please find a ride for my scout TO camp.","Needs Ride",IF('Export Data'!AT60="My scout will drive themselves TO camp.","DRIVE (Self)","No Info")))))</f>
        <v>Has Ride (Family)</v>
      </c>
      <c r="C60" s="146" t="str">
        <f>IF('Export Data'!AX60="I will drive my scout, and I can drive other scouts HOME.","DRIVE "&amp;'Export Data'!AY60,IF('Export Data'!AX60="I have arranged a ride for my scout HOME.","Has Ride ("&amp;'Export Data'!BA60&amp;")",IF('Export Data'!AX60="I can drive ONLY my scout HOME.","Has Ride (Family)",IF('Export Data'!AX60="Please find a ride for my scout HOME.","Needs Ride",IF('Export Data'!AX60="My scout will drive themselves HOME.","DRIVE (Self)","No Info")))))</f>
        <v>DRIVE 2</v>
      </c>
      <c r="D60" s="147" t="str">
        <f>IF(NOT(ISBLANK('Export Data'!AV60)),"Drive to Camp: "&amp;'Export Data'!AV60&amp;CHAR(10),"")&amp;IF(NOT(ISBLANK('Export Data'!AZ60)),"Drive Home: "&amp;'Export Data'!AZ60,"")&amp; 'Export Data'!BI60</f>
        <v/>
      </c>
      <c r="E60" t="str">
        <f>IF(I60="179 Adult","Goat",VLOOKUP(A60,Contacts!$A$1:$F$103,3))</f>
        <v>Paul Bunyan</v>
      </c>
      <c r="F60" t="str">
        <f t="shared" si="1"/>
        <v>YYRod</v>
      </c>
      <c r="G60" t="str">
        <f>'Export Data'!AA60</f>
        <v>rosemilli@hotmail.com</v>
      </c>
      <c r="H60">
        <f>'Export Data'!Z60</f>
        <v>2489904331</v>
      </c>
      <c r="I60" t="str">
        <f>'Export Data'!Y60</f>
        <v>179 Youth</v>
      </c>
      <c r="J60" s="80">
        <v>43832.663194444445</v>
      </c>
    </row>
    <row r="61" spans="1:10" x14ac:dyDescent="0.25">
      <c r="A61" t="str">
        <f>'Export Data'!X61&amp;", "&amp;'Export Data'!W61</f>
        <v>Singer, Noah</v>
      </c>
      <c r="B61" t="str">
        <f>IF('Export Data'!AT61="I will drive my scout, and I can drive other scouts TO camp.","DRIVE "&amp;'Export Data'!AU61,IF('Export Data'!AT61="I have arranged a ride for my scout TO camp..","Has Ride ("&amp;'Export Data'!AW61&amp;")",IF('Export Data'!AT61="I can drive ONLY my scout TO camp.","Has Ride (Family)",IF('Export Data'!AT61="Please find a ride for my scout TO camp.","Needs Ride",IF('Export Data'!AT61="My scout will drive themselves TO camp.","DRIVE (Self)","No Info")))))</f>
        <v>DRIVE 3</v>
      </c>
      <c r="C61" s="146" t="str">
        <f>IF('Export Data'!AX61="I will drive my scout, and I can drive other scouts HOME.","DRIVE "&amp;'Export Data'!AY61,IF('Export Data'!AX61="I have arranged a ride for my scout HOME.","Has Ride ("&amp;'Export Data'!BA61&amp;")",IF('Export Data'!AX61="I can drive ONLY my scout HOME.","Has Ride (Family)",IF('Export Data'!AX61="Please find a ride for my scout HOME.","Needs Ride",IF('Export Data'!AX61="My scout will drive themselves HOME.","DRIVE (Self)","No Info")))))</f>
        <v>Has Ride (Family)</v>
      </c>
      <c r="D61" s="147" t="str">
        <f>IF(NOT(ISBLANK('Export Data'!AV61)),"Drive to Camp: "&amp;'Export Data'!AV61&amp;CHAR(10),"")&amp;IF(NOT(ISBLANK('Export Data'!AZ61)),"Drive Home: "&amp;'Export Data'!AZ61,"")&amp; 'Export Data'!BI61</f>
        <v/>
      </c>
      <c r="E61">
        <f>IF(I61="179 Adult","Goat",VLOOKUP(A61,Contacts!$A$1:$F$103,3))</f>
        <v>0</v>
      </c>
      <c r="F61" t="str">
        <f t="shared" si="1"/>
        <v>YYSin</v>
      </c>
      <c r="G61" t="str">
        <f>'Export Data'!AA61</f>
        <v>Debsingertherapy@gmail.com</v>
      </c>
      <c r="H61">
        <f>'Export Data'!Z61</f>
        <v>2484170561</v>
      </c>
      <c r="I61" t="str">
        <f>'Export Data'!Y61</f>
        <v>179 Youth</v>
      </c>
      <c r="J61" s="80">
        <v>43832.663194444445</v>
      </c>
    </row>
    <row r="62" spans="1:10" x14ac:dyDescent="0.25">
      <c r="A62" t="str">
        <f>'Export Data'!X62&amp;", "&amp;'Export Data'!W62</f>
        <v>Ryan, Liam</v>
      </c>
      <c r="B62" t="str">
        <f>IF('Export Data'!AT62="I will drive my scout, and I can drive other scouts TO camp.","DRIVE "&amp;'Export Data'!AU62,IF('Export Data'!AT62="I have arranged a ride for my scout TO camp..","Has Ride ("&amp;'Export Data'!AW62&amp;")",IF('Export Data'!AT62="I can drive ONLY my scout TO camp.","Has Ride (Family)",IF('Export Data'!AT62="Please find a ride for my scout TO camp.","Needs Ride",IF('Export Data'!AT62="My scout will drive themselves TO camp.","DRIVE (Self)","No Info")))))</f>
        <v>Has Ride (Chuck Leckenby)</v>
      </c>
      <c r="C62" s="146" t="str">
        <f>IF('Export Data'!AX62="I will drive my scout, and I can drive other scouts HOME.","DRIVE "&amp;'Export Data'!AY62,IF('Export Data'!AX62="I have arranged a ride for my scout HOME.","Has Ride ("&amp;'Export Data'!BA62&amp;")",IF('Export Data'!AX62="I can drive ONLY my scout HOME.","Has Ride (Family)",IF('Export Data'!AX62="Please find a ride for my scout HOME.","Needs Ride",IF('Export Data'!AX62="My scout will drive themselves HOME.","DRIVE (Self)","No Info")))))</f>
        <v>Has Ride (Bill Ryan and transporting Jackson Lindman on Saturday at 5:15 pm)</v>
      </c>
      <c r="D62" s="147" t="str">
        <f>IF(NOT(ISBLANK('Export Data'!AV62)),"Drive to Camp: "&amp;'Export Data'!AV62&amp;CHAR(10),"")&amp;IF(NOT(ISBLANK('Export Data'!AZ62)),"Drive Home: "&amp;'Export Data'!AZ62,"")&amp; 'Export Data'!BI62</f>
        <v>Liam and Jackson have a baseball game on Saturday night so I will be picking them up early at 5:15 pm on Saturday evening.</v>
      </c>
      <c r="E62">
        <f>IF(I62="179 Adult","Goat",VLOOKUP(A62,Contacts!$A$1:$F$103,3))</f>
        <v>0</v>
      </c>
      <c r="F62" t="str">
        <f t="shared" si="1"/>
        <v>YYRya</v>
      </c>
      <c r="G62" t="str">
        <f>'Export Data'!AA62</f>
        <v>wpryan3@gmail.com</v>
      </c>
      <c r="H62">
        <f>'Export Data'!Z62</f>
        <v>2487522928</v>
      </c>
      <c r="I62" t="str">
        <f>'Export Data'!Y62</f>
        <v>179 Youth</v>
      </c>
      <c r="J62" s="80">
        <v>43832.663194444445</v>
      </c>
    </row>
    <row r="63" spans="1:10" x14ac:dyDescent="0.25">
      <c r="A63" t="str">
        <f>'Export Data'!X63&amp;", "&amp;'Export Data'!W63</f>
        <v>Horiguchi, Kouta</v>
      </c>
      <c r="B63" t="str">
        <f>IF('Export Data'!AT63="I will drive my scout, and I can drive other scouts TO camp.","DRIVE "&amp;'Export Data'!AU63,IF('Export Data'!AT63="I have arranged a ride for my scout TO camp..","Has Ride ("&amp;'Export Data'!AW63&amp;")",IF('Export Data'!AT63="I can drive ONLY my scout TO camp.","Has Ride (Family)",IF('Export Data'!AT63="Please find a ride for my scout TO camp.","Needs Ride",IF('Export Data'!AT63="My scout will drive themselves TO camp.","DRIVE (Self)","No Info")))))</f>
        <v>Has Ride (Family)</v>
      </c>
      <c r="C63" s="146" t="str">
        <f>IF('Export Data'!AX63="I will drive my scout, and I can drive other scouts HOME.","DRIVE "&amp;'Export Data'!AY63,IF('Export Data'!AX63="I have arranged a ride for my scout HOME.","Has Ride ("&amp;'Export Data'!BA63&amp;")",IF('Export Data'!AX63="I can drive ONLY my scout HOME.","Has Ride (Family)",IF('Export Data'!AX63="Please find a ride for my scout HOME.","Needs Ride",IF('Export Data'!AX63="My scout will drive themselves HOME.","DRIVE (Self)","No Info")))))</f>
        <v>Has Ride (Family)</v>
      </c>
      <c r="D63" s="147" t="str">
        <f>IF(NOT(ISBLANK('Export Data'!AV63)),"Drive to Camp: "&amp;'Export Data'!AV63&amp;CHAR(10),"")&amp;IF(NOT(ISBLANK('Export Data'!AZ63)),"Drive Home: "&amp;'Export Data'!AZ63,"")&amp; 'Export Data'!BI63</f>
        <v/>
      </c>
      <c r="E63" t="str">
        <f>IF(I63="179 Adult","Goat",VLOOKUP(A63,Contacts!$A$1:$F$103,3))</f>
        <v>Ax men</v>
      </c>
      <c r="F63" t="str">
        <f t="shared" si="1"/>
        <v>YYHor</v>
      </c>
      <c r="G63" t="str">
        <f>'Export Data'!AA63</f>
        <v>Koutahoriguchi0119@gmail.com</v>
      </c>
      <c r="H63">
        <f>'Export Data'!Z63</f>
        <v>2483254805</v>
      </c>
      <c r="I63" t="str">
        <f>'Export Data'!Y63</f>
        <v>179 Youth</v>
      </c>
      <c r="J63" s="80">
        <v>43832.663194444445</v>
      </c>
    </row>
    <row r="64" spans="1:10" x14ac:dyDescent="0.25">
      <c r="A64" t="str">
        <f>'Export Data'!X64&amp;", "&amp;'Export Data'!W64</f>
        <v>lindman, cecilia</v>
      </c>
      <c r="B64" t="str">
        <f>IF('Export Data'!AT64="I will drive my scout, and I can drive other scouts TO camp.","DRIVE "&amp;'Export Data'!AU64,IF('Export Data'!AT64="I have arranged a ride for my scout TO camp..","Has Ride ("&amp;'Export Data'!AW64&amp;")",IF('Export Data'!AT64="I can drive ONLY my scout TO camp.","Has Ride (Family)",IF('Export Data'!AT64="Please find a ride for my scout TO camp.","Needs Ride",IF('Export Data'!AT64="My scout will drive themselves TO camp.","DRIVE (Self)","No Info")))))</f>
        <v>Has Ride (chuck leckenby)</v>
      </c>
      <c r="C64" s="146" t="str">
        <f>IF('Export Data'!AX64="I will drive my scout, and I can drive other scouts HOME.","DRIVE "&amp;'Export Data'!AY64,IF('Export Data'!AX64="I have arranged a ride for my scout HOME.","Has Ride ("&amp;'Export Data'!BA64&amp;")",IF('Export Data'!AX64="I can drive ONLY my scout HOME.","Has Ride (Family)",IF('Export Data'!AX64="Please find a ride for my scout HOME.","Needs Ride",IF('Export Data'!AX64="My scout will drive themselves HOME.","DRIVE (Self)","No Info")))))</f>
        <v>Has Ride (chuck leckenby)</v>
      </c>
      <c r="D64" s="147" t="str">
        <f>IF(NOT(ISBLANK('Export Data'!AV64)),"Drive to Camp: "&amp;'Export Data'!AV64&amp;CHAR(10),"")&amp;IF(NOT(ISBLANK('Export Data'!AZ64)),"Drive Home: "&amp;'Export Data'!AZ64,"")&amp; 'Export Data'!BI64</f>
        <v/>
      </c>
      <c r="E64">
        <f>IF(I64="179 Adult","Goat",VLOOKUP(A64,Contacts!$A$1:$F$103,3))</f>
        <v>0</v>
      </c>
      <c r="F64" t="str">
        <f t="shared" si="1"/>
        <v>YYlin</v>
      </c>
      <c r="G64" t="str">
        <f>'Export Data'!AA64</f>
        <v>blcardo21@hotmail.com</v>
      </c>
      <c r="H64">
        <f>'Export Data'!Z64</f>
        <v>2485058213</v>
      </c>
      <c r="I64" t="str">
        <f>'Export Data'!Y64</f>
        <v>179 Youth</v>
      </c>
      <c r="J64" s="80">
        <v>43832.663194444445</v>
      </c>
    </row>
    <row r="65" spans="1:10" x14ac:dyDescent="0.25">
      <c r="A65" t="str">
        <f>'Export Data'!X65&amp;", "&amp;'Export Data'!W65</f>
        <v>lindman, jackson</v>
      </c>
      <c r="B65" t="str">
        <f>IF('Export Data'!AT65="I will drive my scout, and I can drive other scouts TO camp.","DRIVE "&amp;'Export Data'!AU65,IF('Export Data'!AT65="I have arranged a ride for my scout TO camp..","Has Ride ("&amp;'Export Data'!AW65&amp;")",IF('Export Data'!AT65="I can drive ONLY my scout TO camp.","Has Ride (Family)",IF('Export Data'!AT65="Please find a ride for my scout TO camp.","Needs Ride",IF('Export Data'!AT65="My scout will drive themselves TO camp.","DRIVE (Self)","No Info")))))</f>
        <v>Has Ride (chuck leckenby)</v>
      </c>
      <c r="C65" s="146" t="str">
        <f>IF('Export Data'!AX65="I will drive my scout, and I can drive other scouts HOME.","DRIVE "&amp;'Export Data'!AY65,IF('Export Data'!AX65="I have arranged a ride for my scout HOME.","Has Ride ("&amp;'Export Data'!BA65&amp;")",IF('Export Data'!AX65="I can drive ONLY my scout HOME.","Has Ride (Family)",IF('Export Data'!AX65="Please find a ride for my scout HOME.","Needs Ride",IF('Export Data'!AX65="My scout will drive themselves HOME.","DRIVE (Self)","No Info")))))</f>
        <v>Has Ride (bill ryan)</v>
      </c>
      <c r="D65" s="147" t="str">
        <f>IF(NOT(ISBLANK('Export Data'!AV65)),"Drive to Camp: "&amp;'Export Data'!AV65&amp;CHAR(10),"")&amp;IF(NOT(ISBLANK('Export Data'!AZ65)),"Drive Home: "&amp;'Export Data'!AZ65,"")&amp; 'Export Data'!BI65</f>
        <v/>
      </c>
      <c r="E65">
        <f>IF(I65="179 Adult","Goat",VLOOKUP(A65,Contacts!$A$1:$F$103,3))</f>
        <v>0</v>
      </c>
      <c r="F65" t="str">
        <f t="shared" si="1"/>
        <v>YYlin</v>
      </c>
      <c r="G65" t="str">
        <f>'Export Data'!AA65</f>
        <v>blcardo21@hotmail.com</v>
      </c>
      <c r="H65">
        <f>'Export Data'!Z65</f>
        <v>2485058213</v>
      </c>
      <c r="I65" t="str">
        <f>'Export Data'!Y65</f>
        <v>179 Youth</v>
      </c>
      <c r="J65" s="80">
        <v>43832.663194444445</v>
      </c>
    </row>
    <row r="66" spans="1:10" x14ac:dyDescent="0.25">
      <c r="A66" t="str">
        <f>'Export Data'!X66&amp;", "&amp;'Export Data'!W66</f>
        <v>Ulmer, Brian</v>
      </c>
      <c r="B66" t="str">
        <f>IF('Export Data'!AT66="I will drive my scout, and I can drive other scouts TO camp.","DRIVE "&amp;'Export Data'!AU66,IF('Export Data'!AT66="I have arranged a ride for my scout TO camp..","Has Ride ("&amp;'Export Data'!AW66&amp;")",IF('Export Data'!AT66="I can drive ONLY my scout TO camp.","Has Ride (Family)",IF('Export Data'!AT66="Please find a ride for my scout TO camp.","Needs Ride",IF('Export Data'!AT66="My scout will drive themselves TO camp.","DRIVE (Self)","No Info")))))</f>
        <v>No Info</v>
      </c>
      <c r="C66" s="146" t="str">
        <f>IF('Export Data'!AX66="I will drive my scout, and I can drive other scouts HOME.","DRIVE "&amp;'Export Data'!AY66,IF('Export Data'!AX66="I have arranged a ride for my scout HOME.","Has Ride ("&amp;'Export Data'!BA66&amp;")",IF('Export Data'!AX66="I can drive ONLY my scout HOME.","Has Ride (Family)",IF('Export Data'!AX66="Please find a ride for my scout HOME.","Needs Ride",IF('Export Data'!AX66="My scout will drive themselves HOME.","DRIVE (Self)","No Info")))))</f>
        <v>No Info</v>
      </c>
      <c r="D66" s="147" t="str">
        <f>IF(NOT(ISBLANK('Export Data'!AV66)),"Drive to Camp: "&amp;'Export Data'!AV66&amp;CHAR(10),"")&amp;IF(NOT(ISBLANK('Export Data'!AZ66)),"Drive Home: "&amp;'Export Data'!AZ66,"")&amp; 'Export Data'!BI66</f>
        <v/>
      </c>
      <c r="E66" t="str">
        <f>IF(I66="179 Adult","Goat",VLOOKUP(A66,Contacts!$A$1:$F$103,3))</f>
        <v>Goat</v>
      </c>
      <c r="F66" t="str">
        <f t="shared" si="1"/>
        <v>AAUlm</v>
      </c>
      <c r="G66" t="str">
        <f>'Export Data'!AA66</f>
        <v>brian.r.ulmer@gmail.com</v>
      </c>
      <c r="H66">
        <f>'Export Data'!Z66</f>
        <v>2485216250</v>
      </c>
      <c r="I66" t="str">
        <f>'Export Data'!Y66</f>
        <v>179 Adult</v>
      </c>
      <c r="J66" s="80">
        <v>43832.663194444445</v>
      </c>
    </row>
    <row r="67" spans="1:10" x14ac:dyDescent="0.25">
      <c r="A67" t="str">
        <f>'Export Data'!X67&amp;", "&amp;'Export Data'!W67</f>
        <v>Ulmer, Trevor</v>
      </c>
      <c r="B67" t="str">
        <f>IF('Export Data'!AT67="I will drive my scout, and I can drive other scouts TO camp.","DRIVE "&amp;'Export Data'!AU67,IF('Export Data'!AT67="I have arranged a ride for my scout TO camp..","Has Ride ("&amp;'Export Data'!AW67&amp;")",IF('Export Data'!AT67="I can drive ONLY my scout TO camp.","Has Ride (Family)",IF('Export Data'!AT67="Please find a ride for my scout TO camp.","Needs Ride",IF('Export Data'!AT67="My scout will drive themselves TO camp.","DRIVE (Self)","No Info")))))</f>
        <v>Has Ride (Family)</v>
      </c>
      <c r="C67" s="146" t="str">
        <f>IF('Export Data'!AX67="I will drive my scout, and I can drive other scouts HOME.","DRIVE "&amp;'Export Data'!AY67,IF('Export Data'!AX67="I have arranged a ride for my scout HOME.","Has Ride ("&amp;'Export Data'!BA67&amp;")",IF('Export Data'!AX67="I can drive ONLY my scout HOME.","Has Ride (Family)",IF('Export Data'!AX67="Please find a ride for my scout HOME.","Needs Ride",IF('Export Data'!AX67="My scout will drive themselves HOME.","DRIVE (Self)","No Info")))))</f>
        <v>Has Ride (Family)</v>
      </c>
      <c r="D67" s="147" t="str">
        <f>IF(NOT(ISBLANK('Export Data'!AV67)),"Drive to Camp: "&amp;'Export Data'!AV67&amp;CHAR(10),"")&amp;IF(NOT(ISBLANK('Export Data'!AZ67)),"Drive Home: "&amp;'Export Data'!AZ67,"")&amp; 'Export Data'!BI67</f>
        <v/>
      </c>
      <c r="E67">
        <f>IF(I67="179 Adult","Goat",VLOOKUP(A67,Contacts!$A$1:$F$103,3))</f>
        <v>0</v>
      </c>
      <c r="F67" t="str">
        <f t="shared" ref="F67:F124" si="2">IF(I67="179 Adult","AA"&amp;LEFT(A67,3),IF(I67="179 Sibling","SS"&amp;LEFT(A67,3),"YY"&amp;LEFT(A67,3)))</f>
        <v>YYUlm</v>
      </c>
      <c r="G67" t="str">
        <f>'Export Data'!AA67</f>
        <v>brian.r.ulmer@gmail.com</v>
      </c>
      <c r="H67">
        <f>'Export Data'!Z67</f>
        <v>2485216250</v>
      </c>
      <c r="I67" t="str">
        <f>'Export Data'!Y67</f>
        <v>179 Youth</v>
      </c>
      <c r="J67" s="80">
        <v>43832.663194444445</v>
      </c>
    </row>
    <row r="68" spans="1:10" x14ac:dyDescent="0.25">
      <c r="A68" t="str">
        <f>'Export Data'!X68&amp;", "&amp;'Export Data'!W68</f>
        <v xml:space="preserve">, </v>
      </c>
      <c r="B68" t="str">
        <f>IF('Export Data'!AT68="I will drive my scout, and I can drive other scouts TO camp.","DRIVE "&amp;'Export Data'!AU68,IF('Export Data'!AT68="I have arranged a ride for my scout TO camp..","Has Ride ("&amp;'Export Data'!AW68&amp;")",IF('Export Data'!AT68="I can drive ONLY my scout TO camp.","Has Ride (Family)",IF('Export Data'!AT68="Please find a ride for my scout TO camp.","Needs Ride",IF('Export Data'!AT68="My scout will drive themselves TO camp.","DRIVE (Self)","No Info")))))</f>
        <v>No Info</v>
      </c>
      <c r="C68" s="146" t="str">
        <f>IF('Export Data'!AX68="I will drive my scout, and I can drive other scouts HOME.","DRIVE "&amp;'Export Data'!AY68,IF('Export Data'!AX68="I have arranged a ride for my scout HOME.","Has Ride ("&amp;'Export Data'!BA68&amp;")",IF('Export Data'!AX68="I can drive ONLY my scout HOME.","Has Ride (Family)",IF('Export Data'!AX68="Please find a ride for my scout HOME.","Needs Ride",IF('Export Data'!AX68="My scout will drive themselves HOME.","DRIVE (Self)","No Info")))))</f>
        <v>No Info</v>
      </c>
      <c r="D68" s="147" t="str">
        <f>IF(NOT(ISBLANK('Export Data'!AV68)),"Drive to Camp: "&amp;'Export Data'!AV68&amp;CHAR(10),"")&amp;IF(NOT(ISBLANK('Export Data'!AZ68)),"Drive Home: "&amp;'Export Data'!AZ68,"")&amp; 'Export Data'!BI68</f>
        <v/>
      </c>
      <c r="E68" t="e">
        <f>IF(I68="179 Adult","Goat",VLOOKUP(A68,Contacts!$A$1:$F$103,3))</f>
        <v>#N/A</v>
      </c>
      <c r="F68" t="str">
        <f t="shared" si="2"/>
        <v xml:space="preserve">YY, </v>
      </c>
      <c r="G68">
        <f>'Export Data'!AA68</f>
        <v>0</v>
      </c>
      <c r="H68">
        <f>'Export Data'!Z68</f>
        <v>0</v>
      </c>
      <c r="I68">
        <f>'Export Data'!Y68</f>
        <v>0</v>
      </c>
      <c r="J68" s="80">
        <v>43832.663194444445</v>
      </c>
    </row>
    <row r="69" spans="1:10" x14ac:dyDescent="0.25">
      <c r="A69" t="str">
        <f>'Export Data'!X69&amp;", "&amp;'Export Data'!W69</f>
        <v xml:space="preserve">, </v>
      </c>
      <c r="B69" t="str">
        <f>IF('Export Data'!AT69="I will drive my scout, and I can drive other scouts TO camp.","DRIVE "&amp;'Export Data'!AU69,IF('Export Data'!AT69="I have arranged a ride for my scout TO camp..","Has Ride ("&amp;'Export Data'!AW69&amp;")",IF('Export Data'!AT69="I can drive ONLY my scout TO camp.","Has Ride (Family)",IF('Export Data'!AT69="Please find a ride for my scout TO camp.","Needs Ride",IF('Export Data'!AT69="My scout will drive themselves TO camp.","DRIVE (Self)","No Info")))))</f>
        <v>No Info</v>
      </c>
      <c r="C69" s="146" t="str">
        <f>IF('Export Data'!AX69="I will drive my scout, and I can drive other scouts HOME.","DRIVE "&amp;'Export Data'!AY69,IF('Export Data'!AX69="I have arranged a ride for my scout HOME.","Has Ride ("&amp;'Export Data'!BA69&amp;")",IF('Export Data'!AX69="I can drive ONLY my scout HOME.","Has Ride (Family)",IF('Export Data'!AX69="Please find a ride for my scout HOME.","Needs Ride",IF('Export Data'!AX69="My scout will drive themselves HOME.","DRIVE (Self)","No Info")))))</f>
        <v>No Info</v>
      </c>
      <c r="D69" s="147" t="str">
        <f>IF(NOT(ISBLANK('Export Data'!AV69)),"Drive to Camp: "&amp;'Export Data'!AV69&amp;CHAR(10),"")&amp;IF(NOT(ISBLANK('Export Data'!AZ69)),"Drive Home: "&amp;'Export Data'!AZ69,"")&amp; 'Export Data'!BI69</f>
        <v/>
      </c>
      <c r="E69" t="e">
        <f>IF(I69="179 Adult","Goat",VLOOKUP(A69,Contacts!$A$1:$F$103,3))</f>
        <v>#N/A</v>
      </c>
      <c r="F69" t="str">
        <f t="shared" si="2"/>
        <v xml:space="preserve">YY, </v>
      </c>
      <c r="G69">
        <f>'Export Data'!AA69</f>
        <v>0</v>
      </c>
      <c r="H69">
        <f>'Export Data'!Z69</f>
        <v>0</v>
      </c>
      <c r="I69">
        <f>'Export Data'!Y69</f>
        <v>0</v>
      </c>
      <c r="J69" s="80">
        <v>43832.663194444445</v>
      </c>
    </row>
    <row r="70" spans="1:10" x14ac:dyDescent="0.25">
      <c r="A70" t="str">
        <f>'Export Data'!X70&amp;", "&amp;'Export Data'!W70</f>
        <v xml:space="preserve">, </v>
      </c>
      <c r="B70" t="str">
        <f>IF('Export Data'!AT70="I will drive my scout, and I can drive other scouts TO camp.","DRIVE "&amp;'Export Data'!AU70,IF('Export Data'!AT70="I have arranged a ride for my scout TO camp..","Has Ride ("&amp;'Export Data'!AW70&amp;")",IF('Export Data'!AT70="I can drive ONLY my scout TO camp.","Has Ride (Family)",IF('Export Data'!AT70="Please find a ride for my scout TO camp.","Needs Ride",IF('Export Data'!AT70="My scout will drive themselves TO camp.","DRIVE (Self)","No Info")))))</f>
        <v>No Info</v>
      </c>
      <c r="C70" s="146" t="str">
        <f>IF('Export Data'!AX70="I will drive my scout, and I can drive other scouts HOME.","DRIVE "&amp;'Export Data'!AY70,IF('Export Data'!AX70="I have arranged a ride for my scout HOME.","Has Ride ("&amp;'Export Data'!BA70&amp;")",IF('Export Data'!AX70="I can drive ONLY my scout HOME.","Has Ride (Family)",IF('Export Data'!AX70="Please find a ride for my scout HOME.","Needs Ride",IF('Export Data'!AX70="My scout will drive themselves HOME.","DRIVE (Self)","No Info")))))</f>
        <v>No Info</v>
      </c>
      <c r="D70" s="147" t="str">
        <f>IF(NOT(ISBLANK('Export Data'!AV70)),"Drive to Camp: "&amp;'Export Data'!AV70&amp;CHAR(10),"")&amp;IF(NOT(ISBLANK('Export Data'!AZ70)),"Drive Home: "&amp;'Export Data'!AZ70,"")&amp; 'Export Data'!BI70</f>
        <v/>
      </c>
      <c r="E70" t="e">
        <f>IF(I70="179 Adult","Goat",VLOOKUP(A70,Contacts!$A$1:$F$103,3))</f>
        <v>#N/A</v>
      </c>
      <c r="F70" t="str">
        <f t="shared" si="2"/>
        <v xml:space="preserve">YY, </v>
      </c>
      <c r="G70">
        <f>'Export Data'!AA70</f>
        <v>0</v>
      </c>
      <c r="H70">
        <f>'Export Data'!Z70</f>
        <v>0</v>
      </c>
      <c r="I70">
        <f>'Export Data'!Y70</f>
        <v>0</v>
      </c>
      <c r="J70" s="80">
        <v>43832.663194444445</v>
      </c>
    </row>
    <row r="71" spans="1:10" x14ac:dyDescent="0.25">
      <c r="A71" t="str">
        <f>'Export Data'!X71&amp;", "&amp;'Export Data'!W71</f>
        <v xml:space="preserve">, </v>
      </c>
      <c r="B71" t="str">
        <f>IF('Export Data'!AT71="I will drive my scout, and I can drive other scouts TO camp.","DRIVE "&amp;'Export Data'!AU71,IF('Export Data'!AT71="I have arranged a ride for my scout TO camp..","Has Ride ("&amp;'Export Data'!AW71&amp;")",IF('Export Data'!AT71="I can drive ONLY my scout TO camp.","Has Ride (Family)",IF('Export Data'!AT71="Please find a ride for my scout TO camp.","Needs Ride",IF('Export Data'!AT71="My scout will drive themselves TO camp.","DRIVE (Self)","No Info")))))</f>
        <v>No Info</v>
      </c>
      <c r="C71" s="146" t="str">
        <f>IF('Export Data'!AX71="I will drive my scout, and I can drive other scouts HOME.","DRIVE "&amp;'Export Data'!AY71,IF('Export Data'!AX71="I have arranged a ride for my scout HOME.","Has Ride ("&amp;'Export Data'!BA71&amp;")",IF('Export Data'!AX71="I can drive ONLY my scout HOME.","Has Ride (Family)",IF('Export Data'!AX71="Please find a ride for my scout HOME.","Needs Ride",IF('Export Data'!AX71="My scout will drive themselves HOME.","DRIVE (Self)","No Info")))))</f>
        <v>No Info</v>
      </c>
      <c r="D71" s="147" t="str">
        <f>IF(NOT(ISBLANK('Export Data'!AV71)),"Drive to Camp: "&amp;'Export Data'!AV71&amp;CHAR(10),"")&amp;IF(NOT(ISBLANK('Export Data'!AZ71)),"Drive Home: "&amp;'Export Data'!AZ71,"")&amp; 'Export Data'!BI71</f>
        <v/>
      </c>
      <c r="E71" t="e">
        <f>IF(I71="179 Adult","Goat",VLOOKUP(A71,Contacts!$A$1:$F$103,3))</f>
        <v>#N/A</v>
      </c>
      <c r="F71" t="str">
        <f t="shared" si="2"/>
        <v xml:space="preserve">YY, </v>
      </c>
      <c r="G71">
        <f>'Export Data'!AA71</f>
        <v>0</v>
      </c>
      <c r="H71">
        <f>'Export Data'!Z71</f>
        <v>0</v>
      </c>
      <c r="I71">
        <f>'Export Data'!Y71</f>
        <v>0</v>
      </c>
      <c r="J71" s="80">
        <v>43832.663194444445</v>
      </c>
    </row>
    <row r="72" spans="1:10" x14ac:dyDescent="0.25">
      <c r="A72" t="str">
        <f>'Export Data'!X72&amp;", "&amp;'Export Data'!W72</f>
        <v xml:space="preserve">, </v>
      </c>
      <c r="B72" t="str">
        <f>IF('Export Data'!AT72="I will drive my scout, and I can drive other scouts TO camp.","DRIVE "&amp;'Export Data'!AU72,IF('Export Data'!AT72="I have arranged a ride for my scout TO camp..","Has Ride ("&amp;'Export Data'!AW72&amp;")",IF('Export Data'!AT72="I can drive ONLY my scout TO camp.","Has Ride (Family)",IF('Export Data'!AT72="Please find a ride for my scout TO camp.","Needs Ride",IF('Export Data'!AT72="My scout will drive themselves TO camp.","DRIVE (Self)","No Info")))))</f>
        <v>No Info</v>
      </c>
      <c r="C72" s="146" t="str">
        <f>IF('Export Data'!AX72="I will drive my scout, and I can drive other scouts HOME.","DRIVE "&amp;'Export Data'!AY72,IF('Export Data'!AX72="I have arranged a ride for my scout HOME.","Has Ride ("&amp;'Export Data'!BA72&amp;")",IF('Export Data'!AX72="I can drive ONLY my scout HOME.","Has Ride (Family)",IF('Export Data'!AX72="Please find a ride for my scout HOME.","Needs Ride",IF('Export Data'!AX72="My scout will drive themselves HOME.","DRIVE (Self)","No Info")))))</f>
        <v>No Info</v>
      </c>
      <c r="D72" s="147" t="str">
        <f>IF(NOT(ISBLANK('Export Data'!AV72)),"Drive to Camp: "&amp;'Export Data'!AV72&amp;CHAR(10),"")&amp;IF(NOT(ISBLANK('Export Data'!AZ72)),"Drive Home: "&amp;'Export Data'!AZ72,"")&amp; 'Export Data'!BI72</f>
        <v/>
      </c>
      <c r="E72" t="e">
        <f>IF(I72="179 Adult","Goat",VLOOKUP(A72,Contacts!$A$1:$F$103,3))</f>
        <v>#N/A</v>
      </c>
      <c r="F72" t="str">
        <f t="shared" si="2"/>
        <v xml:space="preserve">YY, </v>
      </c>
      <c r="G72">
        <f>'Export Data'!AA72</f>
        <v>0</v>
      </c>
      <c r="H72">
        <f>'Export Data'!Z72</f>
        <v>0</v>
      </c>
      <c r="I72">
        <f>'Export Data'!Y72</f>
        <v>0</v>
      </c>
      <c r="J72" s="80">
        <v>43832.663194444445</v>
      </c>
    </row>
    <row r="73" spans="1:10" x14ac:dyDescent="0.25">
      <c r="A73" t="str">
        <f>'Export Data'!X73&amp;", "&amp;'Export Data'!W73</f>
        <v xml:space="preserve">, </v>
      </c>
      <c r="B73" t="str">
        <f>IF('Export Data'!AT73="I will drive my scout, and I can drive other scouts TO camp.","DRIVE "&amp;'Export Data'!AU73,IF('Export Data'!AT73="I have arranged a ride for my scout TO camp..","Has Ride ("&amp;'Export Data'!AW73&amp;")",IF('Export Data'!AT73="I can drive ONLY my scout TO camp.","Has Ride (Family)",IF('Export Data'!AT73="Please find a ride for my scout TO camp.","Needs Ride",IF('Export Data'!AT73="My scout will drive themselves TO camp.","DRIVE (Self)","No Info")))))</f>
        <v>No Info</v>
      </c>
      <c r="C73" s="146" t="str">
        <f>IF('Export Data'!AX73="I will drive my scout, and I can drive other scouts HOME.","DRIVE "&amp;'Export Data'!AY73,IF('Export Data'!AX73="I have arranged a ride for my scout HOME.","Has Ride ("&amp;'Export Data'!BA73&amp;")",IF('Export Data'!AX73="I can drive ONLY my scout HOME.","Has Ride (Family)",IF('Export Data'!AX73="Please find a ride for my scout HOME.","Needs Ride",IF('Export Data'!AX73="My scout will drive themselves HOME.","DRIVE (Self)","No Info")))))</f>
        <v>No Info</v>
      </c>
      <c r="D73" s="147" t="str">
        <f>IF(NOT(ISBLANK('Export Data'!AV73)),"Drive to Camp: "&amp;'Export Data'!AV73&amp;CHAR(10),"")&amp;IF(NOT(ISBLANK('Export Data'!AZ73)),"Drive Home: "&amp;'Export Data'!AZ73,"")&amp; 'Export Data'!BI73</f>
        <v/>
      </c>
      <c r="E73" t="e">
        <f>IF(I73="179 Adult","Goat",VLOOKUP(A73,Contacts!$A$1:$F$103,3))</f>
        <v>#N/A</v>
      </c>
      <c r="F73" t="str">
        <f t="shared" si="2"/>
        <v xml:space="preserve">YY, </v>
      </c>
      <c r="G73">
        <f>'Export Data'!AA73</f>
        <v>0</v>
      </c>
      <c r="H73">
        <f>'Export Data'!Z73</f>
        <v>0</v>
      </c>
      <c r="I73">
        <f>'Export Data'!Y73</f>
        <v>0</v>
      </c>
      <c r="J73" s="80">
        <v>43832.663194444445</v>
      </c>
    </row>
    <row r="74" spans="1:10" x14ac:dyDescent="0.25">
      <c r="A74" t="str">
        <f>'Export Data'!X74&amp;", "&amp;'Export Data'!W74</f>
        <v xml:space="preserve">, </v>
      </c>
      <c r="B74" t="str">
        <f>IF('Export Data'!AT74="I will drive my scout, and I can drive other scouts TO camp.","DRIVE "&amp;'Export Data'!AU74,IF('Export Data'!AT74="I have arranged a ride for my scout TO camp..","Has Ride ("&amp;'Export Data'!AW74&amp;")",IF('Export Data'!AT74="I can drive ONLY my scout TO camp.","Has Ride (Family)",IF('Export Data'!AT74="Please find a ride for my scout TO camp.","Needs Ride",IF('Export Data'!AT74="My scout will drive themselves TO camp.","DRIVE (Self)","No Info")))))</f>
        <v>No Info</v>
      </c>
      <c r="C74" s="146" t="str">
        <f>IF('Export Data'!AX74="I will drive my scout, and I can drive other scouts HOME.","DRIVE "&amp;'Export Data'!AY74,IF('Export Data'!AX74="I have arranged a ride for my scout HOME.","Has Ride ("&amp;'Export Data'!BA74&amp;")",IF('Export Data'!AX74="I can drive ONLY my scout HOME.","Has Ride (Family)",IF('Export Data'!AX74="Please find a ride for my scout HOME.","Needs Ride",IF('Export Data'!AX74="My scout will drive themselves HOME.","DRIVE (Self)","No Info")))))</f>
        <v>No Info</v>
      </c>
      <c r="D74" s="147" t="str">
        <f>IF(NOT(ISBLANK('Export Data'!AV74)),"Drive to Camp: "&amp;'Export Data'!AV74&amp;CHAR(10),"")&amp;IF(NOT(ISBLANK('Export Data'!AZ74)),"Drive Home: "&amp;'Export Data'!AZ74,"")&amp; 'Export Data'!BI74</f>
        <v/>
      </c>
      <c r="E74" t="e">
        <f>IF(I74="179 Adult","Goat",VLOOKUP(A74,Contacts!$A$1:$F$103,3))</f>
        <v>#N/A</v>
      </c>
      <c r="F74" t="str">
        <f t="shared" si="2"/>
        <v xml:space="preserve">YY, </v>
      </c>
      <c r="G74">
        <f>'Export Data'!AA74</f>
        <v>0</v>
      </c>
      <c r="H74">
        <f>'Export Data'!Z74</f>
        <v>0</v>
      </c>
      <c r="I74">
        <f>'Export Data'!Y74</f>
        <v>0</v>
      </c>
      <c r="J74" s="80">
        <v>43832.663194444445</v>
      </c>
    </row>
    <row r="75" spans="1:10" x14ac:dyDescent="0.25">
      <c r="A75" t="str">
        <f>'Export Data'!X75&amp;", "&amp;'Export Data'!W75</f>
        <v xml:space="preserve">, </v>
      </c>
      <c r="B75" t="str">
        <f>IF('Export Data'!AT75="I will drive my scout, and I can drive other scouts TO camp.","DRIVE "&amp;'Export Data'!AU75,IF('Export Data'!AT75="I have arranged a ride for my scout TO camp..","Has Ride ("&amp;'Export Data'!AW75&amp;")",IF('Export Data'!AT75="I can drive ONLY my scout TO camp.","Has Ride (Family)",IF('Export Data'!AT75="Please find a ride for my scout TO camp.","Needs Ride",IF('Export Data'!AT75="My scout will drive themselves TO camp.","DRIVE (Self)","No Info")))))</f>
        <v>No Info</v>
      </c>
      <c r="C75" s="146" t="str">
        <f>IF('Export Data'!AX75="I will drive my scout, and I can drive other scouts HOME.","DRIVE "&amp;'Export Data'!AY75,IF('Export Data'!AX75="I have arranged a ride for my scout HOME.","Has Ride ("&amp;'Export Data'!BA75&amp;")",IF('Export Data'!AX75="I can drive ONLY my scout HOME.","Has Ride (Family)",IF('Export Data'!AX75="Please find a ride for my scout HOME.","Needs Ride",IF('Export Data'!AX75="My scout will drive themselves HOME.","DRIVE (Self)","No Info")))))</f>
        <v>No Info</v>
      </c>
      <c r="D75" s="147" t="str">
        <f>IF(NOT(ISBLANK('Export Data'!AV75)),"Drive to Camp: "&amp;'Export Data'!AV75&amp;CHAR(10),"")&amp;IF(NOT(ISBLANK('Export Data'!AZ75)),"Drive Home: "&amp;'Export Data'!AZ75,"")&amp; 'Export Data'!BI75</f>
        <v/>
      </c>
      <c r="E75" t="e">
        <f>IF(I75="179 Adult","Goat",VLOOKUP(A75,Contacts!$A$1:$F$103,3))</f>
        <v>#N/A</v>
      </c>
      <c r="F75" t="str">
        <f t="shared" si="2"/>
        <v xml:space="preserve">YY, </v>
      </c>
      <c r="G75">
        <f>'Export Data'!AA75</f>
        <v>0</v>
      </c>
      <c r="H75">
        <f>'Export Data'!Z75</f>
        <v>0</v>
      </c>
      <c r="I75">
        <f>'Export Data'!Y75</f>
        <v>0</v>
      </c>
      <c r="J75" s="80">
        <v>43832.663194444445</v>
      </c>
    </row>
    <row r="76" spans="1:10" x14ac:dyDescent="0.25">
      <c r="A76" t="str">
        <f>'Export Data'!X76&amp;", "&amp;'Export Data'!W76</f>
        <v xml:space="preserve">, </v>
      </c>
      <c r="B76" t="str">
        <f>IF('Export Data'!AT76="I will drive my scout, and I can drive other scouts TO camp.","DRIVE "&amp;'Export Data'!AU76,IF('Export Data'!AT76="I have arranged a ride for my scout TO camp..","Has Ride ("&amp;'Export Data'!AW76&amp;")",IF('Export Data'!AT76="I can drive ONLY my scout TO camp.","Has Ride (Family)",IF('Export Data'!AT76="Please find a ride for my scout TO camp.","Needs Ride",IF('Export Data'!AT76="My scout will drive themselves TO camp.","DRIVE (Self)","No Info")))))</f>
        <v>No Info</v>
      </c>
      <c r="C76" s="146" t="str">
        <f>IF('Export Data'!AX76="I will drive my scout, and I can drive other scouts HOME.","DRIVE "&amp;'Export Data'!AY76,IF('Export Data'!AX76="I have arranged a ride for my scout HOME.","Has Ride ("&amp;'Export Data'!BA76&amp;")",IF('Export Data'!AX76="I can drive ONLY my scout HOME.","Has Ride (Family)",IF('Export Data'!AX76="Please find a ride for my scout HOME.","Needs Ride",IF('Export Data'!AX76="My scout will drive themselves HOME.","DRIVE (Self)","No Info")))))</f>
        <v>No Info</v>
      </c>
      <c r="D76" s="147" t="str">
        <f>IF(NOT(ISBLANK('Export Data'!AV76)),"Drive to Camp: "&amp;'Export Data'!AV76&amp;CHAR(10),"")&amp;IF(NOT(ISBLANK('Export Data'!AZ76)),"Drive Home: "&amp;'Export Data'!AZ76,"")&amp; 'Export Data'!BI76</f>
        <v/>
      </c>
      <c r="E76" t="e">
        <f>IF(I76="179 Adult","Goat",VLOOKUP(A76,Contacts!$A$1:$F$103,3))</f>
        <v>#N/A</v>
      </c>
      <c r="F76" t="str">
        <f t="shared" si="2"/>
        <v xml:space="preserve">YY, </v>
      </c>
      <c r="G76">
        <f>'Export Data'!AA76</f>
        <v>0</v>
      </c>
      <c r="H76">
        <f>'Export Data'!Z76</f>
        <v>0</v>
      </c>
      <c r="I76">
        <f>'Export Data'!Y76</f>
        <v>0</v>
      </c>
      <c r="J76" s="80">
        <v>43832.663194444445</v>
      </c>
    </row>
    <row r="77" spans="1:10" x14ac:dyDescent="0.25">
      <c r="A77" t="str">
        <f>'Export Data'!X77&amp;", "&amp;'Export Data'!W77</f>
        <v xml:space="preserve">, </v>
      </c>
      <c r="B77" t="str">
        <f>IF('Export Data'!AT77="I will drive my scout, and I can drive other scouts TO camp.","DRIVE "&amp;'Export Data'!AU77,IF('Export Data'!AT77="I have arranged a ride for my scout TO camp..","Has Ride ("&amp;'Export Data'!AW77&amp;")",IF('Export Data'!AT77="I can drive ONLY my scout TO camp.","Has Ride (Family)",IF('Export Data'!AT77="Please find a ride for my scout TO camp.","Needs Ride",IF('Export Data'!AT77="My scout will drive themselves TO camp.","DRIVE (Self)","No Info")))))</f>
        <v>No Info</v>
      </c>
      <c r="C77" s="146" t="str">
        <f>IF('Export Data'!AX77="I will drive my scout, and I can drive other scouts HOME.","DRIVE "&amp;'Export Data'!AY77,IF('Export Data'!AX77="I have arranged a ride for my scout HOME.","Has Ride ("&amp;'Export Data'!BA77&amp;")",IF('Export Data'!AX77="I can drive ONLY my scout HOME.","Has Ride (Family)",IF('Export Data'!AX77="Please find a ride for my scout HOME.","Needs Ride",IF('Export Data'!AX77="My scout will drive themselves HOME.","DRIVE (Self)","No Info")))))</f>
        <v>No Info</v>
      </c>
      <c r="D77" s="147" t="str">
        <f>IF(NOT(ISBLANK('Export Data'!AV77)),"Drive to Camp: "&amp;'Export Data'!AV77&amp;CHAR(10),"")&amp;IF(NOT(ISBLANK('Export Data'!AZ77)),"Drive Home: "&amp;'Export Data'!AZ77,"")&amp; 'Export Data'!BI77</f>
        <v/>
      </c>
      <c r="E77" t="e">
        <f>IF(I77="179 Adult","Goat",VLOOKUP(A77,Contacts!$A$1:$F$103,3))</f>
        <v>#N/A</v>
      </c>
      <c r="F77" t="str">
        <f t="shared" si="2"/>
        <v xml:space="preserve">YY, </v>
      </c>
      <c r="G77">
        <f>'Export Data'!AA77</f>
        <v>0</v>
      </c>
      <c r="H77">
        <f>'Export Data'!Z77</f>
        <v>0</v>
      </c>
      <c r="I77">
        <f>'Export Data'!Y77</f>
        <v>0</v>
      </c>
      <c r="J77" s="80">
        <v>43832.663194444445</v>
      </c>
    </row>
    <row r="78" spans="1:10" x14ac:dyDescent="0.25">
      <c r="A78" t="str">
        <f>'Export Data'!X78&amp;", "&amp;'Export Data'!W78</f>
        <v xml:space="preserve">, </v>
      </c>
      <c r="B78" t="str">
        <f>IF('Export Data'!AT78="I will drive my scout, and I can drive other scouts TO camp.","DRIVE "&amp;'Export Data'!AU78,IF('Export Data'!AT78="I have arranged a ride for my scout TO camp..","Has Ride ("&amp;'Export Data'!AW78&amp;")",IF('Export Data'!AT78="I can drive ONLY my scout TO camp.","Has Ride (Family)",IF('Export Data'!AT78="Please find a ride for my scout TO camp.","Needs Ride",IF('Export Data'!AT78="My scout will drive themselves TO camp.","DRIVE (Self)","No Info")))))</f>
        <v>No Info</v>
      </c>
      <c r="C78" s="146" t="str">
        <f>IF('Export Data'!AX78="I will drive my scout, and I can drive other scouts HOME.","DRIVE "&amp;'Export Data'!AY78,IF('Export Data'!AX78="I have arranged a ride for my scout HOME.","Has Ride ("&amp;'Export Data'!BA78&amp;")",IF('Export Data'!AX78="I can drive ONLY my scout HOME.","Has Ride (Family)",IF('Export Data'!AX78="Please find a ride for my scout HOME.","Needs Ride",IF('Export Data'!AX78="My scout will drive themselves HOME.","DRIVE (Self)","No Info")))))</f>
        <v>No Info</v>
      </c>
      <c r="D78" s="147" t="str">
        <f>IF(NOT(ISBLANK('Export Data'!AV78)),"Drive to Camp: "&amp;'Export Data'!AV78&amp;CHAR(10),"")&amp;IF(NOT(ISBLANK('Export Data'!AZ78)),"Drive Home: "&amp;'Export Data'!AZ78,"")&amp; 'Export Data'!BI78</f>
        <v/>
      </c>
      <c r="E78" t="e">
        <f>IF(I78="179 Adult","Goat",VLOOKUP(A78,Contacts!$A$1:$F$103,3))</f>
        <v>#N/A</v>
      </c>
      <c r="F78" t="str">
        <f t="shared" si="2"/>
        <v xml:space="preserve">YY, </v>
      </c>
      <c r="G78">
        <f>'Export Data'!AA78</f>
        <v>0</v>
      </c>
      <c r="H78">
        <f>'Export Data'!Z78</f>
        <v>0</v>
      </c>
      <c r="I78">
        <f>'Export Data'!Y78</f>
        <v>0</v>
      </c>
      <c r="J78" s="80">
        <v>43832.663194444445</v>
      </c>
    </row>
    <row r="79" spans="1:10" x14ac:dyDescent="0.25">
      <c r="A79" t="str">
        <f>'Export Data'!X79&amp;", "&amp;'Export Data'!W79</f>
        <v xml:space="preserve">, </v>
      </c>
      <c r="B79" t="str">
        <f>IF('Export Data'!AT79="I will drive my scout, and I can drive other scouts TO camp.","DRIVE "&amp;'Export Data'!AU79,IF('Export Data'!AT79="I have arranged a ride for my scout TO camp..","Has Ride ("&amp;'Export Data'!AW79&amp;")",IF('Export Data'!AT79="I can drive ONLY my scout TO camp.","Has Ride (Family)",IF('Export Data'!AT79="Please find a ride for my scout TO camp.","Needs Ride",IF('Export Data'!AT79="My scout will drive themselves TO camp.","DRIVE (Self)","No Info")))))</f>
        <v>No Info</v>
      </c>
      <c r="C79" s="146" t="str">
        <f>IF('Export Data'!AX79="I will drive my scout, and I can drive other scouts HOME.","DRIVE "&amp;'Export Data'!AY79,IF('Export Data'!AX79="I have arranged a ride for my scout HOME.","Has Ride ("&amp;'Export Data'!BA79&amp;")",IF('Export Data'!AX79="I can drive ONLY my scout HOME.","Has Ride (Family)",IF('Export Data'!AX79="Please find a ride for my scout HOME.","Needs Ride",IF('Export Data'!AX79="My scout will drive themselves HOME.","DRIVE (Self)","No Info")))))</f>
        <v>No Info</v>
      </c>
      <c r="D79" s="147" t="str">
        <f>IF(NOT(ISBLANK('Export Data'!AV79)),"Drive to Camp: "&amp;'Export Data'!AV79&amp;CHAR(10),"")&amp;IF(NOT(ISBLANK('Export Data'!AZ79)),"Drive Home: "&amp;'Export Data'!AZ79,"")&amp; 'Export Data'!BI79</f>
        <v/>
      </c>
      <c r="E79" t="e">
        <f>IF(I79="179 Adult","Goat",VLOOKUP(A79,Contacts!$A$1:$F$103,3))</f>
        <v>#N/A</v>
      </c>
      <c r="F79" t="str">
        <f t="shared" si="2"/>
        <v xml:space="preserve">YY, </v>
      </c>
      <c r="G79">
        <f>'Export Data'!AA79</f>
        <v>0</v>
      </c>
      <c r="H79">
        <f>'Export Data'!Z79</f>
        <v>0</v>
      </c>
      <c r="I79">
        <f>'Export Data'!Y79</f>
        <v>0</v>
      </c>
      <c r="J79" s="80">
        <v>43832.663194444445</v>
      </c>
    </row>
    <row r="80" spans="1:10" x14ac:dyDescent="0.25">
      <c r="A80" t="str">
        <f>'Export Data'!X80&amp;", "&amp;'Export Data'!W80</f>
        <v xml:space="preserve">, </v>
      </c>
      <c r="B80" t="str">
        <f>IF('Export Data'!AT80="I will drive my scout, and I can drive other scouts TO camp.","DRIVE "&amp;'Export Data'!AU80,IF('Export Data'!AT80="I have arranged a ride for my scout TO camp..","Has Ride ("&amp;'Export Data'!AW80&amp;")",IF('Export Data'!AT80="I can drive ONLY my scout TO camp.","Has Ride (Family)",IF('Export Data'!AT80="Please find a ride for my scout TO camp.","Needs Ride",IF('Export Data'!AT80="My scout will drive themselves TO camp.","DRIVE (Self)","No Info")))))</f>
        <v>No Info</v>
      </c>
      <c r="C80" s="146" t="str">
        <f>IF('Export Data'!AX80="I will drive my scout, and I can drive other scouts HOME.","DRIVE "&amp;'Export Data'!AY80,IF('Export Data'!AX80="I have arranged a ride for my scout HOME.","Has Ride ("&amp;'Export Data'!BA80&amp;")",IF('Export Data'!AX80="I can drive ONLY my scout HOME.","Has Ride (Family)",IF('Export Data'!AX80="Please find a ride for my scout HOME.","Needs Ride",IF('Export Data'!AX80="My scout will drive themselves HOME.","DRIVE (Self)","No Info")))))</f>
        <v>No Info</v>
      </c>
      <c r="D80" s="147" t="str">
        <f>IF(NOT(ISBLANK('Export Data'!AV80)),"Drive to Camp: "&amp;'Export Data'!AV80&amp;CHAR(10),"")&amp;IF(NOT(ISBLANK('Export Data'!AZ80)),"Drive Home: "&amp;'Export Data'!AZ80,"")&amp; 'Export Data'!BI80</f>
        <v/>
      </c>
      <c r="E80" t="e">
        <f>IF(I80="179 Adult","Goat",VLOOKUP(A80,Contacts!$A$1:$F$103,3))</f>
        <v>#N/A</v>
      </c>
      <c r="F80" t="str">
        <f t="shared" si="2"/>
        <v xml:space="preserve">YY, </v>
      </c>
      <c r="G80">
        <f>'Export Data'!AA80</f>
        <v>0</v>
      </c>
      <c r="H80">
        <f>'Export Data'!Z80</f>
        <v>0</v>
      </c>
      <c r="I80">
        <f>'Export Data'!Y80</f>
        <v>0</v>
      </c>
      <c r="J80" s="80">
        <v>43832.663194444445</v>
      </c>
    </row>
    <row r="81" spans="1:10" x14ac:dyDescent="0.25">
      <c r="A81" t="str">
        <f>'Export Data'!X81&amp;", "&amp;'Export Data'!W81</f>
        <v xml:space="preserve">, </v>
      </c>
      <c r="B81" t="str">
        <f>IF('Export Data'!AT81="I will drive my scout, and I can drive other scouts TO camp.","DRIVE "&amp;'Export Data'!AU81,IF('Export Data'!AT81="I have arranged a ride for my scout TO camp..","Has Ride ("&amp;'Export Data'!AW81&amp;")",IF('Export Data'!AT81="I can drive ONLY my scout TO camp.","Has Ride (Family)",IF('Export Data'!AT81="Please find a ride for my scout TO camp.","Needs Ride",IF('Export Data'!AT81="My scout will drive themselves TO camp.","DRIVE (Self)","No Info")))))</f>
        <v>No Info</v>
      </c>
      <c r="C81" s="146" t="str">
        <f>IF('Export Data'!AX81="I will drive my scout, and I can drive other scouts HOME.","DRIVE "&amp;'Export Data'!AY81,IF('Export Data'!AX81="I have arranged a ride for my scout HOME.","Has Ride ("&amp;'Export Data'!BA81&amp;")",IF('Export Data'!AX81="I can drive ONLY my scout HOME.","Has Ride (Family)",IF('Export Data'!AX81="Please find a ride for my scout HOME.","Needs Ride",IF('Export Data'!AX81="My scout will drive themselves HOME.","DRIVE (Self)","No Info")))))</f>
        <v>No Info</v>
      </c>
      <c r="D81" s="147" t="str">
        <f>IF(NOT(ISBLANK('Export Data'!AV81)),"Drive to Camp: "&amp;'Export Data'!AV81&amp;CHAR(10),"")&amp;IF(NOT(ISBLANK('Export Data'!AZ81)),"Drive Home: "&amp;'Export Data'!AZ81,"")&amp; 'Export Data'!BI81</f>
        <v/>
      </c>
      <c r="E81" t="e">
        <f>IF(I81="179 Adult","Goat",VLOOKUP(A81,Contacts!$A$1:$F$103,3))</f>
        <v>#N/A</v>
      </c>
      <c r="F81" t="str">
        <f t="shared" si="2"/>
        <v xml:space="preserve">YY, </v>
      </c>
      <c r="G81">
        <f>'Export Data'!AA81</f>
        <v>0</v>
      </c>
      <c r="H81">
        <f>'Export Data'!Z81</f>
        <v>0</v>
      </c>
      <c r="I81">
        <f>'Export Data'!Y81</f>
        <v>0</v>
      </c>
      <c r="J81" s="80">
        <v>43832.663194444445</v>
      </c>
    </row>
    <row r="82" spans="1:10" x14ac:dyDescent="0.25">
      <c r="A82" t="str">
        <f>'Export Data'!X82&amp;", "&amp;'Export Data'!W82</f>
        <v xml:space="preserve">, </v>
      </c>
      <c r="B82" t="str">
        <f>IF('Export Data'!AT82="I will drive my scout, and I can drive other scouts TO camp.","DRIVE "&amp;'Export Data'!AU82,IF('Export Data'!AT82="I have arranged a ride for my scout TO camp..","Has Ride ("&amp;'Export Data'!AW82&amp;")",IF('Export Data'!AT82="I can drive ONLY my scout TO camp.","Has Ride (Family)",IF('Export Data'!AT82="Please find a ride for my scout TO camp.","Needs Ride",IF('Export Data'!AT82="My scout will drive themselves TO camp.","DRIVE (Self)","No Info")))))</f>
        <v>No Info</v>
      </c>
      <c r="C82" s="146" t="str">
        <f>IF('Export Data'!AX82="I will drive my scout, and I can drive other scouts HOME.","DRIVE "&amp;'Export Data'!AY82,IF('Export Data'!AX82="I have arranged a ride for my scout HOME.","Has Ride ("&amp;'Export Data'!BA82&amp;")",IF('Export Data'!AX82="I can drive ONLY my scout HOME.","Has Ride (Family)",IF('Export Data'!AX82="Please find a ride for my scout HOME.","Needs Ride",IF('Export Data'!AX82="My scout will drive themselves HOME.","DRIVE (Self)","No Info")))))</f>
        <v>No Info</v>
      </c>
      <c r="D82" s="147" t="str">
        <f>IF(NOT(ISBLANK('Export Data'!AV82)),"Drive to Camp: "&amp;'Export Data'!AV82&amp;CHAR(10),"")&amp;IF(NOT(ISBLANK('Export Data'!AZ82)),"Drive Home: "&amp;'Export Data'!AZ82,"")&amp; 'Export Data'!BI82</f>
        <v/>
      </c>
      <c r="E82" t="e">
        <f>IF(I82="179 Adult","Goat",VLOOKUP(A82,Contacts!$A$1:$F$103,3))</f>
        <v>#N/A</v>
      </c>
      <c r="F82" t="str">
        <f t="shared" si="2"/>
        <v xml:space="preserve">YY, </v>
      </c>
      <c r="G82">
        <f>'Export Data'!AA82</f>
        <v>0</v>
      </c>
      <c r="H82">
        <f>'Export Data'!Z82</f>
        <v>0</v>
      </c>
      <c r="I82">
        <f>'Export Data'!Y82</f>
        <v>0</v>
      </c>
      <c r="J82" s="80">
        <v>43832.663194444445</v>
      </c>
    </row>
    <row r="83" spans="1:10" x14ac:dyDescent="0.25">
      <c r="A83" t="str">
        <f>'Export Data'!X83&amp;", "&amp;'Export Data'!W83</f>
        <v xml:space="preserve">, </v>
      </c>
      <c r="B83" t="str">
        <f>IF('Export Data'!AT83="I will drive my scout, and I can drive other scouts TO camp.","DRIVE "&amp;'Export Data'!AU83,IF('Export Data'!AT83="I have arranged a ride for my scout TO camp..","Has Ride ("&amp;'Export Data'!AW83&amp;")",IF('Export Data'!AT83="I can drive ONLY my scout TO camp.","Has Ride (Family)",IF('Export Data'!AT83="Please find a ride for my scout TO camp.","Needs Ride",IF('Export Data'!AT83="My scout will drive themselves TO camp.","DRIVE (Self)","No Info")))))</f>
        <v>No Info</v>
      </c>
      <c r="C83" s="146" t="str">
        <f>IF('Export Data'!AX83="I will drive my scout, and I can drive other scouts HOME.","DRIVE "&amp;'Export Data'!AY83,IF('Export Data'!AX83="I have arranged a ride for my scout HOME.","Has Ride ("&amp;'Export Data'!BA83&amp;")",IF('Export Data'!AX83="I can drive ONLY my scout HOME.","Has Ride (Family)",IF('Export Data'!AX83="Please find a ride for my scout HOME.","Needs Ride",IF('Export Data'!AX83="My scout will drive themselves HOME.","DRIVE (Self)","No Info")))))</f>
        <v>No Info</v>
      </c>
      <c r="D83" s="147" t="str">
        <f>IF(NOT(ISBLANK('Export Data'!AV83)),"Drive to Camp: "&amp;'Export Data'!AV83&amp;CHAR(10),"")&amp;IF(NOT(ISBLANK('Export Data'!AZ83)),"Drive Home: "&amp;'Export Data'!AZ83,"")&amp; 'Export Data'!BI83</f>
        <v/>
      </c>
      <c r="E83" t="e">
        <f>IF(I83="179 Adult","Goat",VLOOKUP(A83,Contacts!$A$1:$F$103,3))</f>
        <v>#N/A</v>
      </c>
      <c r="F83" t="str">
        <f t="shared" si="2"/>
        <v xml:space="preserve">YY, </v>
      </c>
      <c r="G83">
        <f>'Export Data'!AA83</f>
        <v>0</v>
      </c>
      <c r="H83">
        <f>'Export Data'!Z83</f>
        <v>0</v>
      </c>
      <c r="I83">
        <f>'Export Data'!Y83</f>
        <v>0</v>
      </c>
      <c r="J83" s="80">
        <v>43832.663194444445</v>
      </c>
    </row>
    <row r="84" spans="1:10" x14ac:dyDescent="0.25">
      <c r="A84" t="str">
        <f>'Export Data'!X84&amp;", "&amp;'Export Data'!W84</f>
        <v xml:space="preserve">, </v>
      </c>
      <c r="B84" t="str">
        <f>IF('Export Data'!AT84="I will drive my scout, and I can drive other scouts TO camp.","DRIVE "&amp;'Export Data'!AU84,IF('Export Data'!AT84="I have arranged a ride for my scout TO camp..","Has Ride ("&amp;'Export Data'!AW84&amp;")",IF('Export Data'!AT84="I can drive ONLY my scout TO camp.","Has Ride (Family)",IF('Export Data'!AT84="Please find a ride for my scout TO camp.","Needs Ride",IF('Export Data'!AT84="My scout will drive themselves TO camp.","DRIVE (Self)","No Info")))))</f>
        <v>No Info</v>
      </c>
      <c r="C84" s="146" t="str">
        <f>IF('Export Data'!AX84="I will drive my scout, and I can drive other scouts HOME.","DRIVE "&amp;'Export Data'!AY84,IF('Export Data'!AX84="I have arranged a ride for my scout HOME.","Has Ride ("&amp;'Export Data'!BA84&amp;")",IF('Export Data'!AX84="I can drive ONLY my scout HOME.","Has Ride (Family)",IF('Export Data'!AX84="Please find a ride for my scout HOME.","Needs Ride",IF('Export Data'!AX84="My scout will drive themselves HOME.","DRIVE (Self)","No Info")))))</f>
        <v>No Info</v>
      </c>
      <c r="D84" s="147" t="str">
        <f>IF(NOT(ISBLANK('Export Data'!AV84)),"Drive to Camp: "&amp;'Export Data'!AV84&amp;CHAR(10),"")&amp;IF(NOT(ISBLANK('Export Data'!AZ84)),"Drive Home: "&amp;'Export Data'!AZ84,"")&amp; 'Export Data'!BI84</f>
        <v/>
      </c>
      <c r="E84" t="e">
        <f>IF(I84="179 Adult","Goat",VLOOKUP(A84,Contacts!$A$1:$F$103,3))</f>
        <v>#N/A</v>
      </c>
      <c r="F84" t="str">
        <f t="shared" si="2"/>
        <v xml:space="preserve">YY, </v>
      </c>
      <c r="G84">
        <f>'Export Data'!AA84</f>
        <v>0</v>
      </c>
      <c r="H84">
        <f>'Export Data'!Z84</f>
        <v>0</v>
      </c>
      <c r="I84">
        <f>'Export Data'!Y84</f>
        <v>0</v>
      </c>
      <c r="J84" s="80">
        <v>43832.663194444445</v>
      </c>
    </row>
    <row r="85" spans="1:10" x14ac:dyDescent="0.25">
      <c r="A85" t="str">
        <f>'Export Data'!X85&amp;", "&amp;'Export Data'!W85</f>
        <v xml:space="preserve">, </v>
      </c>
      <c r="B85" t="str">
        <f>IF('Export Data'!AT85="I will drive my scout, and I can drive other scouts TO camp.","DRIVE "&amp;'Export Data'!AU85,IF('Export Data'!AT85="I have arranged a ride for my scout TO camp..","Has Ride ("&amp;'Export Data'!AW85&amp;")",IF('Export Data'!AT85="I can drive ONLY my scout TO camp.","Has Ride (Family)",IF('Export Data'!AT85="Please find a ride for my scout TO camp.","Needs Ride",IF('Export Data'!AT85="My scout will drive themselves TO camp.","DRIVE (Self)","No Info")))))</f>
        <v>No Info</v>
      </c>
      <c r="C85" s="146" t="str">
        <f>IF('Export Data'!AX85="I will drive my scout, and I can drive other scouts HOME.","DRIVE "&amp;'Export Data'!AY85,IF('Export Data'!AX85="I have arranged a ride for my scout HOME.","Has Ride ("&amp;'Export Data'!BA85&amp;")",IF('Export Data'!AX85="I can drive ONLY my scout HOME.","Has Ride (Family)",IF('Export Data'!AX85="Please find a ride for my scout HOME.","Needs Ride",IF('Export Data'!AX85="My scout will drive themselves HOME.","DRIVE (Self)","No Info")))))</f>
        <v>No Info</v>
      </c>
      <c r="D85" s="147" t="str">
        <f>IF(NOT(ISBLANK('Export Data'!AV85)),"Drive to Camp: "&amp;'Export Data'!AV85&amp;CHAR(10),"")&amp;IF(NOT(ISBLANK('Export Data'!AZ85)),"Drive Home: "&amp;'Export Data'!AZ85,"")&amp; 'Export Data'!BI85</f>
        <v/>
      </c>
      <c r="E85" t="e">
        <f>IF(I85="179 Adult","Goat",VLOOKUP(A85,Contacts!$A$1:$F$103,3))</f>
        <v>#N/A</v>
      </c>
      <c r="F85" t="str">
        <f t="shared" si="2"/>
        <v xml:space="preserve">YY, </v>
      </c>
      <c r="G85">
        <f>'Export Data'!AA85</f>
        <v>0</v>
      </c>
      <c r="H85">
        <f>'Export Data'!Z85</f>
        <v>0</v>
      </c>
      <c r="I85">
        <f>'Export Data'!Y85</f>
        <v>0</v>
      </c>
      <c r="J85" s="80">
        <v>43832.663194444445</v>
      </c>
    </row>
    <row r="86" spans="1:10" x14ac:dyDescent="0.25">
      <c r="A86" t="str">
        <f>'Export Data'!X86&amp;", "&amp;'Export Data'!W86</f>
        <v xml:space="preserve">, </v>
      </c>
      <c r="B86" t="str">
        <f>IF('Export Data'!AT86="I will drive my scout, and I can drive other scouts TO camp.","DRIVE "&amp;'Export Data'!AU86,IF('Export Data'!AT86="I have arranged a ride for my scout TO camp..","Has Ride ("&amp;'Export Data'!AW86&amp;")",IF('Export Data'!AT86="I can drive ONLY my scout TO camp.","Has Ride (Family)",IF('Export Data'!AT86="Please find a ride for my scout TO camp.","Needs Ride",IF('Export Data'!AT86="My scout will drive themselves TO camp.","DRIVE (Self)","No Info")))))</f>
        <v>No Info</v>
      </c>
      <c r="C86" s="146" t="str">
        <f>IF('Export Data'!AX86="I will drive my scout, and I can drive other scouts HOME.","DRIVE "&amp;'Export Data'!AY86,IF('Export Data'!AX86="I have arranged a ride for my scout HOME.","Has Ride ("&amp;'Export Data'!BA86&amp;")",IF('Export Data'!AX86="I can drive ONLY my scout HOME.","Has Ride (Family)",IF('Export Data'!AX86="Please find a ride for my scout HOME.","Needs Ride",IF('Export Data'!AX86="My scout will drive themselves HOME.","DRIVE (Self)","No Info")))))</f>
        <v>No Info</v>
      </c>
      <c r="D86" s="147" t="str">
        <f>IF(NOT(ISBLANK('Export Data'!AV86)),"Drive to Camp: "&amp;'Export Data'!AV86&amp;CHAR(10),"")&amp;IF(NOT(ISBLANK('Export Data'!AZ86)),"Drive Home: "&amp;'Export Data'!AZ86,"")&amp; 'Export Data'!BI86</f>
        <v/>
      </c>
      <c r="E86" t="e">
        <f>IF(I86="179 Adult","Goat",VLOOKUP(A86,Contacts!$A$1:$F$103,3))</f>
        <v>#N/A</v>
      </c>
      <c r="F86" t="str">
        <f t="shared" si="2"/>
        <v xml:space="preserve">YY, </v>
      </c>
      <c r="G86">
        <f>'Export Data'!AA86</f>
        <v>0</v>
      </c>
      <c r="H86">
        <f>'Export Data'!Z86</f>
        <v>0</v>
      </c>
      <c r="I86">
        <f>'Export Data'!Y86</f>
        <v>0</v>
      </c>
      <c r="J86" s="80">
        <v>43832.663194444445</v>
      </c>
    </row>
    <row r="87" spans="1:10" x14ac:dyDescent="0.25">
      <c r="A87" t="str">
        <f>'Export Data'!X87&amp;", "&amp;'Export Data'!W87</f>
        <v xml:space="preserve">, </v>
      </c>
      <c r="B87" t="str">
        <f>IF('Export Data'!AT87="I will drive my scout, and I can drive other scouts TO camp.","DRIVE "&amp;'Export Data'!AU87,IF('Export Data'!AT87="I have arranged a ride for my scout TO camp..","Has Ride ("&amp;'Export Data'!AW87&amp;")",IF('Export Data'!AT87="I can drive ONLY my scout TO camp.","Has Ride (Family)",IF('Export Data'!AT87="Please find a ride for my scout TO camp.","Needs Ride",IF('Export Data'!AT87="My scout will drive themselves TO camp.","DRIVE (Self)","No Info")))))</f>
        <v>No Info</v>
      </c>
      <c r="C87" s="146" t="str">
        <f>IF('Export Data'!AX87="I will drive my scout, and I can drive other scouts HOME.","DRIVE "&amp;'Export Data'!AY87,IF('Export Data'!AX87="I have arranged a ride for my scout HOME.","Has Ride ("&amp;'Export Data'!BA87&amp;")",IF('Export Data'!AX87="I can drive ONLY my scout HOME.","Has Ride (Family)",IF('Export Data'!AX87="Please find a ride for my scout HOME.","Needs Ride",IF('Export Data'!AX87="My scout will drive themselves HOME.","DRIVE (Self)","No Info")))))</f>
        <v>No Info</v>
      </c>
      <c r="D87" s="147" t="str">
        <f>IF(NOT(ISBLANK('Export Data'!AV87)),"Drive to Camp: "&amp;'Export Data'!AV87&amp;CHAR(10),"")&amp;IF(NOT(ISBLANK('Export Data'!AZ87)),"Drive Home: "&amp;'Export Data'!AZ87,"")&amp; 'Export Data'!BI87</f>
        <v/>
      </c>
      <c r="E87" t="e">
        <f>IF(I87="179 Adult","Goat",VLOOKUP(A87,Contacts!$A$1:$F$103,3))</f>
        <v>#N/A</v>
      </c>
      <c r="F87" t="str">
        <f t="shared" si="2"/>
        <v xml:space="preserve">YY, </v>
      </c>
      <c r="G87">
        <f>'Export Data'!AA87</f>
        <v>0</v>
      </c>
      <c r="H87">
        <f>'Export Data'!Z87</f>
        <v>0</v>
      </c>
      <c r="I87">
        <f>'Export Data'!Y87</f>
        <v>0</v>
      </c>
      <c r="J87" s="80">
        <v>43832.663194444445</v>
      </c>
    </row>
    <row r="88" spans="1:10" x14ac:dyDescent="0.25">
      <c r="A88" t="str">
        <f>'Export Data'!X88&amp;", "&amp;'Export Data'!W88</f>
        <v xml:space="preserve">, </v>
      </c>
      <c r="B88" t="str">
        <f>IF('Export Data'!AT88="I will drive my scout, and I can drive other scouts TO camp.","DRIVE "&amp;'Export Data'!AU88,IF('Export Data'!AT88="I have arranged a ride for my scout TO camp..","Has Ride ("&amp;'Export Data'!AW88&amp;")",IF('Export Data'!AT88="I can drive ONLY my scout TO camp.","Has Ride (Family)",IF('Export Data'!AT88="Please find a ride for my scout TO camp.","Needs Ride",IF('Export Data'!AT88="My scout will drive themselves TO camp.","DRIVE (Self)","No Info")))))</f>
        <v>No Info</v>
      </c>
      <c r="C88" s="146" t="str">
        <f>IF('Export Data'!AX88="I will drive my scout, and I can drive other scouts HOME.","DRIVE "&amp;'Export Data'!AY88,IF('Export Data'!AX88="I have arranged a ride for my scout HOME.","Has Ride ("&amp;'Export Data'!BA88&amp;")",IF('Export Data'!AX88="I can drive ONLY my scout HOME.","Has Ride (Family)",IF('Export Data'!AX88="Please find a ride for my scout HOME.","Needs Ride",IF('Export Data'!AX88="My scout will drive themselves HOME.","DRIVE (Self)","No Info")))))</f>
        <v>No Info</v>
      </c>
      <c r="D88" s="147" t="str">
        <f>IF(NOT(ISBLANK('Export Data'!AV88)),"Drive to Camp: "&amp;'Export Data'!AV88&amp;CHAR(10),"")&amp;IF(NOT(ISBLANK('Export Data'!AZ88)),"Drive Home: "&amp;'Export Data'!AZ88,"")&amp; 'Export Data'!BI88</f>
        <v/>
      </c>
      <c r="E88" t="e">
        <f>IF(I88="179 Adult","Goat",VLOOKUP(A88,Contacts!$A$1:$F$103,3))</f>
        <v>#N/A</v>
      </c>
      <c r="F88" t="str">
        <f t="shared" si="2"/>
        <v xml:space="preserve">YY, </v>
      </c>
      <c r="G88">
        <f>'Export Data'!AA88</f>
        <v>0</v>
      </c>
      <c r="H88">
        <f>'Export Data'!Z88</f>
        <v>0</v>
      </c>
      <c r="I88">
        <f>'Export Data'!Y88</f>
        <v>0</v>
      </c>
      <c r="J88" s="80">
        <v>43832.663194444445</v>
      </c>
    </row>
    <row r="89" spans="1:10" x14ac:dyDescent="0.25">
      <c r="A89" t="str">
        <f>'Export Data'!X89&amp;", "&amp;'Export Data'!W89</f>
        <v xml:space="preserve">, </v>
      </c>
      <c r="B89" t="str">
        <f>IF('Export Data'!AT89="I will drive my scout, and I can drive other scouts TO camp.","DRIVE "&amp;'Export Data'!AU89,IF('Export Data'!AT89="I have arranged a ride for my scout TO camp..","Has Ride ("&amp;'Export Data'!AW89&amp;")",IF('Export Data'!AT89="I can drive ONLY my scout TO camp.","Has Ride (Family)",IF('Export Data'!AT89="Please find a ride for my scout TO camp.","Needs Ride",IF('Export Data'!AT89="My scout will drive themselves TO camp.","DRIVE (Self)","No Info")))))</f>
        <v>No Info</v>
      </c>
      <c r="C89" s="146" t="str">
        <f>IF('Export Data'!AX89="I will drive my scout, and I can drive other scouts HOME.","DRIVE "&amp;'Export Data'!AY89,IF('Export Data'!AX89="I have arranged a ride for my scout HOME.","Has Ride ("&amp;'Export Data'!BA89&amp;")",IF('Export Data'!AX89="I can drive ONLY my scout HOME.","Has Ride (Family)",IF('Export Data'!AX89="Please find a ride for my scout HOME.","Needs Ride",IF('Export Data'!AX89="My scout will drive themselves HOME.","DRIVE (Self)","No Info")))))</f>
        <v>No Info</v>
      </c>
      <c r="D89" s="147" t="str">
        <f>IF(NOT(ISBLANK('Export Data'!AV89)),"Drive to Camp: "&amp;'Export Data'!AV89&amp;CHAR(10),"")&amp;IF(NOT(ISBLANK('Export Data'!AZ89)),"Drive Home: "&amp;'Export Data'!AZ89,"")&amp; 'Export Data'!BI89</f>
        <v/>
      </c>
      <c r="E89" t="e">
        <f>IF(I89="179 Adult","Goat",VLOOKUP(A89,Contacts!$A$1:$F$103,3))</f>
        <v>#N/A</v>
      </c>
      <c r="F89" t="str">
        <f t="shared" si="2"/>
        <v xml:space="preserve">YY, </v>
      </c>
      <c r="G89">
        <f>'Export Data'!AA89</f>
        <v>0</v>
      </c>
      <c r="H89">
        <f>'Export Data'!Z89</f>
        <v>0</v>
      </c>
      <c r="I89">
        <f>'Export Data'!Y89</f>
        <v>0</v>
      </c>
      <c r="J89" s="80">
        <v>43832.663194444445</v>
      </c>
    </row>
    <row r="90" spans="1:10" x14ac:dyDescent="0.25">
      <c r="A90" t="str">
        <f>'Export Data'!X90&amp;", "&amp;'Export Data'!W90</f>
        <v xml:space="preserve">, </v>
      </c>
      <c r="B90" t="str">
        <f>IF('Export Data'!AT90="I will drive my scout, and I can drive other scouts TO camp.","DRIVE "&amp;'Export Data'!AU90,IF('Export Data'!AT90="I have arranged a ride for my scout TO camp..","Has Ride ("&amp;'Export Data'!AW90&amp;")",IF('Export Data'!AT90="I can drive ONLY my scout TO camp.","Has Ride (Family)",IF('Export Data'!AT90="Please find a ride for my scout TO camp.","Needs Ride",IF('Export Data'!AT90="My scout will drive themselves TO camp.","DRIVE (Self)","No Info")))))</f>
        <v>No Info</v>
      </c>
      <c r="C90" s="146" t="str">
        <f>IF('Export Data'!AX90="I will drive my scout, and I can drive other scouts HOME.","DRIVE "&amp;'Export Data'!AY90,IF('Export Data'!AX90="I have arranged a ride for my scout HOME.","Has Ride ("&amp;'Export Data'!BA90&amp;")",IF('Export Data'!AX90="I can drive ONLY my scout HOME.","Has Ride (Family)",IF('Export Data'!AX90="Please find a ride for my scout HOME.","Needs Ride",IF('Export Data'!AX90="My scout will drive themselves HOME.","DRIVE (Self)","No Info")))))</f>
        <v>No Info</v>
      </c>
      <c r="D90" s="147" t="str">
        <f>IF(NOT(ISBLANK('Export Data'!AV90)),"Drive to Camp: "&amp;'Export Data'!AV90&amp;CHAR(10),"")&amp;IF(NOT(ISBLANK('Export Data'!AZ90)),"Drive Home: "&amp;'Export Data'!AZ90,"")&amp; 'Export Data'!BI90</f>
        <v/>
      </c>
      <c r="E90" t="e">
        <f>IF(I90="179 Adult","Goat",VLOOKUP(A90,Contacts!$A$1:$F$103,3))</f>
        <v>#N/A</v>
      </c>
      <c r="F90" t="str">
        <f t="shared" si="2"/>
        <v xml:space="preserve">YY, </v>
      </c>
      <c r="G90">
        <f>'Export Data'!AA90</f>
        <v>0</v>
      </c>
      <c r="H90">
        <f>'Export Data'!Z90</f>
        <v>0</v>
      </c>
      <c r="I90">
        <f>'Export Data'!Y90</f>
        <v>0</v>
      </c>
      <c r="J90" s="80">
        <v>43832.663194444445</v>
      </c>
    </row>
    <row r="91" spans="1:10" x14ac:dyDescent="0.25">
      <c r="A91" t="str">
        <f>'Export Data'!X91&amp;", "&amp;'Export Data'!W91</f>
        <v xml:space="preserve">, </v>
      </c>
      <c r="B91" t="str">
        <f>IF('Export Data'!AT91="I will drive my scout, and I can drive other scouts TO camp.","DRIVE "&amp;'Export Data'!AU91,IF('Export Data'!AT91="I have arranged a ride for my scout TO camp..","Has Ride ("&amp;'Export Data'!AW91&amp;")",IF('Export Data'!AT91="I can drive ONLY my scout TO camp.","Has Ride (Family)",IF('Export Data'!AT91="Please find a ride for my scout TO camp.","Needs Ride",IF('Export Data'!AT91="My scout will drive themselves TO camp.","DRIVE (Self)","No Info")))))</f>
        <v>No Info</v>
      </c>
      <c r="C91" s="146" t="str">
        <f>IF('Export Data'!AX91="I will drive my scout, and I can drive other scouts HOME.","DRIVE "&amp;'Export Data'!AY91,IF('Export Data'!AX91="I have arranged a ride for my scout HOME.","Has Ride ("&amp;'Export Data'!BA91&amp;")",IF('Export Data'!AX91="I can drive ONLY my scout HOME.","Has Ride (Family)",IF('Export Data'!AX91="Please find a ride for my scout HOME.","Needs Ride",IF('Export Data'!AX91="My scout will drive themselves HOME.","DRIVE (Self)","No Info")))))</f>
        <v>No Info</v>
      </c>
      <c r="D91" s="147" t="str">
        <f>IF(NOT(ISBLANK('Export Data'!AV91)),"Drive to Camp: "&amp;'Export Data'!AV91&amp;CHAR(10),"")&amp;IF(NOT(ISBLANK('Export Data'!AZ91)),"Drive Home: "&amp;'Export Data'!AZ91,"")&amp; 'Export Data'!BI91</f>
        <v/>
      </c>
      <c r="E91" t="e">
        <f>IF(I91="179 Adult","Goat",VLOOKUP(A91,Contacts!$A$1:$F$103,3))</f>
        <v>#N/A</v>
      </c>
      <c r="F91" t="str">
        <f t="shared" si="2"/>
        <v xml:space="preserve">YY, </v>
      </c>
      <c r="G91">
        <f>'Export Data'!AA91</f>
        <v>0</v>
      </c>
      <c r="H91">
        <f>'Export Data'!Z91</f>
        <v>0</v>
      </c>
      <c r="I91">
        <f>'Export Data'!Y91</f>
        <v>0</v>
      </c>
      <c r="J91" s="80">
        <v>43832.663194444445</v>
      </c>
    </row>
    <row r="92" spans="1:10" x14ac:dyDescent="0.25">
      <c r="A92" t="str">
        <f>'Export Data'!X92&amp;", "&amp;'Export Data'!W92</f>
        <v xml:space="preserve">, </v>
      </c>
      <c r="B92" t="str">
        <f>IF('Export Data'!AT92="I will drive my scout, and I can drive other scouts TO camp.","DRIVE "&amp;'Export Data'!AU92,IF('Export Data'!AT92="I have arranged a ride for my scout TO camp..","Has Ride ("&amp;'Export Data'!AW92&amp;")",IF('Export Data'!AT92="I can drive ONLY my scout TO camp.","Has Ride (Family)",IF('Export Data'!AT92="Please find a ride for my scout TO camp.","Needs Ride",IF('Export Data'!AT92="My scout will drive themselves TO camp.","DRIVE (Self)","No Info")))))</f>
        <v>No Info</v>
      </c>
      <c r="C92" s="146" t="str">
        <f>IF('Export Data'!AX92="I will drive my scout, and I can drive other scouts HOME.","DRIVE "&amp;'Export Data'!AY92,IF('Export Data'!AX92="I have arranged a ride for my scout HOME.","Has Ride ("&amp;'Export Data'!BA92&amp;")",IF('Export Data'!AX92="I can drive ONLY my scout HOME.","Has Ride (Family)",IF('Export Data'!AX92="Please find a ride for my scout HOME.","Needs Ride",IF('Export Data'!AX92="My scout will drive themselves HOME.","DRIVE (Self)","No Info")))))</f>
        <v>No Info</v>
      </c>
      <c r="D92" s="147" t="str">
        <f>IF(NOT(ISBLANK('Export Data'!AV92)),"Drive to Camp: "&amp;'Export Data'!AV92&amp;CHAR(10),"")&amp;IF(NOT(ISBLANK('Export Data'!AZ92)),"Drive Home: "&amp;'Export Data'!AZ92,"")&amp; 'Export Data'!BI92</f>
        <v/>
      </c>
      <c r="E92" t="e">
        <f>IF(I92="179 Adult","Goat",VLOOKUP(A92,Contacts!$A$1:$F$103,3))</f>
        <v>#N/A</v>
      </c>
      <c r="F92" t="str">
        <f t="shared" si="2"/>
        <v xml:space="preserve">YY, </v>
      </c>
      <c r="G92">
        <f>'Export Data'!AA92</f>
        <v>0</v>
      </c>
      <c r="H92">
        <f>'Export Data'!Z92</f>
        <v>0</v>
      </c>
      <c r="I92">
        <f>'Export Data'!Y92</f>
        <v>0</v>
      </c>
      <c r="J92" s="80">
        <v>43832.663194444445</v>
      </c>
    </row>
    <row r="93" spans="1:10" x14ac:dyDescent="0.25">
      <c r="A93" t="str">
        <f>'Export Data'!X93&amp;", "&amp;'Export Data'!W93</f>
        <v xml:space="preserve">, </v>
      </c>
      <c r="B93" t="str">
        <f>IF('Export Data'!AT93="I will drive my scout, and I can drive other scouts TO camp.","DRIVE "&amp;'Export Data'!AU93,IF('Export Data'!AT93="I have arranged a ride for my scout TO camp..","Has Ride ("&amp;'Export Data'!AW93&amp;")",IF('Export Data'!AT93="I can drive ONLY my scout TO camp.","Has Ride (Family)",IF('Export Data'!AT93="Please find a ride for my scout TO camp.","Needs Ride",IF('Export Data'!AT93="My scout will drive themselves TO camp.","DRIVE (Self)","No Info")))))</f>
        <v>No Info</v>
      </c>
      <c r="C93" s="146" t="str">
        <f>IF('Export Data'!AX93="I will drive my scout, and I can drive other scouts HOME.","DRIVE "&amp;'Export Data'!AY93,IF('Export Data'!AX93="I have arranged a ride for my scout HOME.","Has Ride ("&amp;'Export Data'!BA93&amp;")",IF('Export Data'!AX93="I can drive ONLY my scout HOME.","Has Ride (Family)",IF('Export Data'!AX93="Please find a ride for my scout HOME.","Needs Ride",IF('Export Data'!AX93="My scout will drive themselves HOME.","DRIVE (Self)","No Info")))))</f>
        <v>No Info</v>
      </c>
      <c r="D93" s="147" t="str">
        <f>IF(NOT(ISBLANK('Export Data'!AV93)),"Drive to Camp: "&amp;'Export Data'!AV93&amp;CHAR(10),"")&amp;IF(NOT(ISBLANK('Export Data'!AZ93)),"Drive Home: "&amp;'Export Data'!AZ93,"")&amp; 'Export Data'!BI93</f>
        <v/>
      </c>
      <c r="E93" t="e">
        <f>IF(I93="179 Adult","Goat",VLOOKUP(A93,Contacts!$A$1:$F$103,3))</f>
        <v>#N/A</v>
      </c>
      <c r="F93" t="str">
        <f t="shared" si="2"/>
        <v xml:space="preserve">YY, </v>
      </c>
      <c r="G93">
        <f>'Export Data'!AA93</f>
        <v>0</v>
      </c>
      <c r="H93">
        <f>'Export Data'!Z93</f>
        <v>0</v>
      </c>
      <c r="I93">
        <f>'Export Data'!Y93</f>
        <v>0</v>
      </c>
      <c r="J93" s="80">
        <v>43832.663194444445</v>
      </c>
    </row>
    <row r="94" spans="1:10" x14ac:dyDescent="0.25">
      <c r="A94" t="str">
        <f>'Export Data'!X94&amp;", "&amp;'Export Data'!W94</f>
        <v xml:space="preserve">, </v>
      </c>
      <c r="B94" t="str">
        <f>IF('Export Data'!AT94="I will drive my scout, and I can drive other scouts TO camp.","DRIVE "&amp;'Export Data'!AU94,IF('Export Data'!AT94="I have arranged a ride for my scout TO camp..","Has Ride ("&amp;'Export Data'!AW94&amp;")",IF('Export Data'!AT94="I can drive ONLY my scout TO camp.","Has Ride (Family)",IF('Export Data'!AT94="Please find a ride for my scout TO camp.","Needs Ride",IF('Export Data'!AT94="My scout will drive themselves TO camp.","DRIVE (Self)","No Info")))))</f>
        <v>No Info</v>
      </c>
      <c r="C94" s="146" t="str">
        <f>IF('Export Data'!AX94="I will drive my scout, and I can drive other scouts HOME.","DRIVE "&amp;'Export Data'!AY94,IF('Export Data'!AX94="I have arranged a ride for my scout HOME.","Has Ride ("&amp;'Export Data'!BA94&amp;")",IF('Export Data'!AX94="I can drive ONLY my scout HOME.","Has Ride (Family)",IF('Export Data'!AX94="Please find a ride for my scout HOME.","Needs Ride",IF('Export Data'!AX94="My scout will drive themselves HOME.","DRIVE (Self)","No Info")))))</f>
        <v>No Info</v>
      </c>
      <c r="D94" s="147" t="str">
        <f>IF(NOT(ISBLANK('Export Data'!AV94)),"Drive to Camp: "&amp;'Export Data'!AV94&amp;CHAR(10),"")&amp;IF(NOT(ISBLANK('Export Data'!AZ94)),"Drive Home: "&amp;'Export Data'!AZ94,"")&amp; 'Export Data'!BI94</f>
        <v/>
      </c>
      <c r="E94" t="e">
        <f>IF(I94="179 Adult","Goat",VLOOKUP(A94,Contacts!$A$1:$F$103,3))</f>
        <v>#N/A</v>
      </c>
      <c r="F94" t="str">
        <f t="shared" si="2"/>
        <v xml:space="preserve">YY, </v>
      </c>
      <c r="G94">
        <f>'Export Data'!AA94</f>
        <v>0</v>
      </c>
      <c r="H94">
        <f>'Export Data'!Z94</f>
        <v>0</v>
      </c>
      <c r="I94">
        <f>'Export Data'!Y94</f>
        <v>0</v>
      </c>
      <c r="J94" s="80">
        <v>43832.663194444445</v>
      </c>
    </row>
    <row r="95" spans="1:10" x14ac:dyDescent="0.25">
      <c r="A95" t="str">
        <f>'Export Data'!X95&amp;", "&amp;'Export Data'!W95</f>
        <v xml:space="preserve">, </v>
      </c>
      <c r="B95" t="str">
        <f>IF('Export Data'!AT95="I will drive my scout, and I can drive other scouts TO camp.","DRIVE "&amp;'Export Data'!AU95,IF('Export Data'!AT95="I have arranged a ride for my scout TO camp..","Has Ride ("&amp;'Export Data'!AW95&amp;")",IF('Export Data'!AT95="I can drive ONLY my scout TO camp.","Has Ride (Family)",IF('Export Data'!AT95="Please find a ride for my scout TO camp.","Needs Ride",IF('Export Data'!AT95="My scout will drive themselves TO camp.","DRIVE (Self)","No Info")))))</f>
        <v>No Info</v>
      </c>
      <c r="C95" s="146" t="str">
        <f>IF('Export Data'!AX95="I will drive my scout, and I can drive other scouts HOME.","DRIVE "&amp;'Export Data'!AY95,IF('Export Data'!AX95="I have arranged a ride for my scout HOME.","Has Ride ("&amp;'Export Data'!BA95&amp;")",IF('Export Data'!AX95="I can drive ONLY my scout HOME.","Has Ride (Family)",IF('Export Data'!AX95="Please find a ride for my scout HOME.","Needs Ride",IF('Export Data'!AX95="My scout will drive themselves HOME.","DRIVE (Self)","No Info")))))</f>
        <v>No Info</v>
      </c>
      <c r="D95" s="147" t="str">
        <f>IF(NOT(ISBLANK('Export Data'!AV95)),"Drive to Camp: "&amp;'Export Data'!AV95&amp;CHAR(10),"")&amp;IF(NOT(ISBLANK('Export Data'!AZ95)),"Drive Home: "&amp;'Export Data'!AZ95,"")&amp; 'Export Data'!BI95</f>
        <v/>
      </c>
      <c r="E95" t="e">
        <f>IF(I95="179 Adult","Goat",VLOOKUP(A95,Contacts!$A$1:$F$103,3))</f>
        <v>#N/A</v>
      </c>
      <c r="F95" t="str">
        <f t="shared" si="2"/>
        <v xml:space="preserve">YY, </v>
      </c>
      <c r="G95">
        <f>'Export Data'!AA95</f>
        <v>0</v>
      </c>
      <c r="H95">
        <f>'Export Data'!Z95</f>
        <v>0</v>
      </c>
      <c r="I95">
        <f>'Export Data'!Y95</f>
        <v>0</v>
      </c>
      <c r="J95" s="80">
        <v>43832.663194444445</v>
      </c>
    </row>
    <row r="96" spans="1:10" x14ac:dyDescent="0.25">
      <c r="A96" t="str">
        <f>'Export Data'!X96&amp;", "&amp;'Export Data'!W96</f>
        <v xml:space="preserve">, </v>
      </c>
      <c r="B96" t="str">
        <f>IF('Export Data'!AT96="I will drive my scout, and I can drive other scouts TO camp.","DRIVE "&amp;'Export Data'!AU96,IF('Export Data'!AT96="I have arranged a ride for my scout TO camp..","Has Ride ("&amp;'Export Data'!AW96&amp;")",IF('Export Data'!AT96="I can drive ONLY my scout TO camp.","Has Ride (Family)",IF('Export Data'!AT96="Please find a ride for my scout TO camp.","Needs Ride",IF('Export Data'!AT96="My scout will drive themselves TO camp.","DRIVE (Self)","No Info")))))</f>
        <v>No Info</v>
      </c>
      <c r="C96" s="146" t="str">
        <f>IF('Export Data'!AX96="I will drive my scout, and I can drive other scouts HOME.","DRIVE "&amp;'Export Data'!AY96,IF('Export Data'!AX96="I have arranged a ride for my scout HOME.","Has Ride ("&amp;'Export Data'!BA96&amp;")",IF('Export Data'!AX96="I can drive ONLY my scout HOME.","Has Ride (Family)",IF('Export Data'!AX96="Please find a ride for my scout HOME.","Needs Ride",IF('Export Data'!AX96="My scout will drive themselves HOME.","DRIVE (Self)","No Info")))))</f>
        <v>No Info</v>
      </c>
      <c r="D96" s="147" t="str">
        <f>IF(NOT(ISBLANK('Export Data'!AV96)),"Drive to Camp: "&amp;'Export Data'!AV96&amp;CHAR(10),"")&amp;IF(NOT(ISBLANK('Export Data'!AZ96)),"Drive Home: "&amp;'Export Data'!AZ96,"")&amp; 'Export Data'!BI96</f>
        <v/>
      </c>
      <c r="E96" t="e">
        <f>IF(I96="179 Adult","Goat",VLOOKUP(A96,Contacts!$A$1:$F$103,3))</f>
        <v>#N/A</v>
      </c>
      <c r="F96" t="str">
        <f t="shared" si="2"/>
        <v xml:space="preserve">YY, </v>
      </c>
      <c r="G96">
        <f>'Export Data'!AA96</f>
        <v>0</v>
      </c>
      <c r="H96">
        <f>'Export Data'!Z96</f>
        <v>0</v>
      </c>
      <c r="I96">
        <f>'Export Data'!Y96</f>
        <v>0</v>
      </c>
      <c r="J96" s="80">
        <v>43832.663194444445</v>
      </c>
    </row>
    <row r="97" spans="1:10" x14ac:dyDescent="0.25">
      <c r="A97" t="str">
        <f>'Export Data'!X97&amp;", "&amp;'Export Data'!W97</f>
        <v xml:space="preserve">, </v>
      </c>
      <c r="B97" t="str">
        <f>IF('Export Data'!AT97="I will drive my scout, and I can drive other scouts TO camp.","DRIVE "&amp;'Export Data'!AU97,IF('Export Data'!AT97="I have arranged a ride for my scout TO camp..","Has Ride ("&amp;'Export Data'!AW97&amp;")",IF('Export Data'!AT97="I can drive ONLY my scout TO camp.","Has Ride (Family)",IF('Export Data'!AT97="Please find a ride for my scout TO camp.","Needs Ride",IF('Export Data'!AT97="My scout will drive themselves TO camp.","DRIVE (Self)","No Info")))))</f>
        <v>No Info</v>
      </c>
      <c r="C97" s="146" t="str">
        <f>IF('Export Data'!AX97="I will drive my scout, and I can drive other scouts HOME.","DRIVE "&amp;'Export Data'!AY97,IF('Export Data'!AX97="I have arranged a ride for my scout HOME.","Has Ride ("&amp;'Export Data'!BA97&amp;")",IF('Export Data'!AX97="I can drive ONLY my scout HOME.","Has Ride (Family)",IF('Export Data'!AX97="Please find a ride for my scout HOME.","Needs Ride",IF('Export Data'!AX97="My scout will drive themselves HOME.","DRIVE (Self)","No Info")))))</f>
        <v>No Info</v>
      </c>
      <c r="D97" s="147" t="str">
        <f>IF(NOT(ISBLANK('Export Data'!AV97)),"Drive to Camp: "&amp;'Export Data'!AV97&amp;CHAR(10),"")&amp;IF(NOT(ISBLANK('Export Data'!AZ97)),"Drive Home: "&amp;'Export Data'!AZ97,"")&amp; 'Export Data'!BI97</f>
        <v/>
      </c>
      <c r="E97" t="e">
        <f>IF(I97="179 Adult","Goat",VLOOKUP(A97,Contacts!$A$1:$F$103,3))</f>
        <v>#N/A</v>
      </c>
      <c r="F97" t="str">
        <f t="shared" si="2"/>
        <v xml:space="preserve">YY, </v>
      </c>
      <c r="G97">
        <f>'Export Data'!AA97</f>
        <v>0</v>
      </c>
      <c r="H97">
        <f>'Export Data'!Z97</f>
        <v>0</v>
      </c>
      <c r="I97">
        <f>'Export Data'!Y97</f>
        <v>0</v>
      </c>
      <c r="J97" s="80">
        <v>43832.663194444445</v>
      </c>
    </row>
    <row r="98" spans="1:10" x14ac:dyDescent="0.25">
      <c r="A98" t="str">
        <f>'Export Data'!X98&amp;", "&amp;'Export Data'!W98</f>
        <v xml:space="preserve">, </v>
      </c>
      <c r="B98" t="str">
        <f>IF('Export Data'!AT98="I will drive my scout, and I can drive other scouts TO camp.","DRIVE "&amp;'Export Data'!AU98,IF('Export Data'!AT98="I have arranged a ride for my scout TO camp..","Has Ride ("&amp;'Export Data'!AW98&amp;")",IF('Export Data'!AT98="I can drive ONLY my scout TO camp.","Has Ride (Family)",IF('Export Data'!AT98="Please find a ride for my scout TO camp.","Needs Ride",IF('Export Data'!AT98="My scout will drive themselves TO camp.","DRIVE (Self)","No Info")))))</f>
        <v>No Info</v>
      </c>
      <c r="C98" s="146" t="str">
        <f>IF('Export Data'!AX98="I will drive my scout, and I can drive other scouts HOME.","DRIVE "&amp;'Export Data'!AY98,IF('Export Data'!AX98="I have arranged a ride for my scout HOME.","Has Ride ("&amp;'Export Data'!BA98&amp;")",IF('Export Data'!AX98="I can drive ONLY my scout HOME.","Has Ride (Family)",IF('Export Data'!AX98="Please find a ride for my scout HOME.","Needs Ride",IF('Export Data'!AX98="My scout will drive themselves HOME.","DRIVE (Self)","No Info")))))</f>
        <v>No Info</v>
      </c>
      <c r="D98" s="147" t="str">
        <f>IF(NOT(ISBLANK('Export Data'!AV98)),"Drive to Camp: "&amp;'Export Data'!AV98&amp;CHAR(10),"")&amp;IF(NOT(ISBLANK('Export Data'!AZ98)),"Drive Home: "&amp;'Export Data'!AZ98,"")&amp; 'Export Data'!BI98</f>
        <v/>
      </c>
      <c r="E98" t="e">
        <f>IF(I98="179 Adult","Goat",VLOOKUP(A98,Contacts!$A$1:$F$103,3))</f>
        <v>#N/A</v>
      </c>
      <c r="F98" t="str">
        <f t="shared" si="2"/>
        <v xml:space="preserve">YY, </v>
      </c>
      <c r="G98">
        <f>'Export Data'!AA98</f>
        <v>0</v>
      </c>
      <c r="H98">
        <f>'Export Data'!Z98</f>
        <v>0</v>
      </c>
      <c r="I98">
        <f>'Export Data'!Y98</f>
        <v>0</v>
      </c>
      <c r="J98" s="80">
        <v>43832.663194444445</v>
      </c>
    </row>
    <row r="99" spans="1:10" x14ac:dyDescent="0.25">
      <c r="A99" t="str">
        <f>'Export Data'!X99&amp;", "&amp;'Export Data'!W99</f>
        <v xml:space="preserve">, </v>
      </c>
      <c r="B99" t="str">
        <f>IF('Export Data'!AT99="I will drive my scout, and I can drive other scouts TO camp.","DRIVE "&amp;'Export Data'!AU99,IF('Export Data'!AT99="I have arranged a ride for my scout TO camp..","Has Ride ("&amp;'Export Data'!AW99&amp;")",IF('Export Data'!AT99="I can drive ONLY my scout TO camp.","Has Ride (Family)",IF('Export Data'!AT99="Please find a ride for my scout TO camp.","Needs Ride",IF('Export Data'!AT99="My scout will drive themselves TO camp.","DRIVE (Self)","No Info")))))</f>
        <v>No Info</v>
      </c>
      <c r="C99" s="146" t="str">
        <f>IF('Export Data'!AX99="I will drive my scout, and I can drive other scouts HOME.","DRIVE "&amp;'Export Data'!AY99,IF('Export Data'!AX99="I have arranged a ride for my scout HOME.","Has Ride ("&amp;'Export Data'!BA99&amp;")",IF('Export Data'!AX99="I can drive ONLY my scout HOME.","Has Ride (Family)",IF('Export Data'!AX99="Please find a ride for my scout HOME.","Needs Ride",IF('Export Data'!AX99="My scout will drive themselves HOME.","DRIVE (Self)","No Info")))))</f>
        <v>No Info</v>
      </c>
      <c r="D99" s="147" t="str">
        <f>IF(NOT(ISBLANK('Export Data'!AV99)),"Drive to Camp: "&amp;'Export Data'!AV99&amp;CHAR(10),"")&amp;IF(NOT(ISBLANK('Export Data'!AZ99)),"Drive Home: "&amp;'Export Data'!AZ99,"")&amp; 'Export Data'!BI99</f>
        <v/>
      </c>
      <c r="E99" t="e">
        <f>IF(I99="179 Adult","Goat",VLOOKUP(A99,Contacts!$A$1:$F$103,3))</f>
        <v>#N/A</v>
      </c>
      <c r="F99" t="str">
        <f t="shared" si="2"/>
        <v xml:space="preserve">YY, </v>
      </c>
      <c r="G99">
        <f>'Export Data'!AA99</f>
        <v>0</v>
      </c>
      <c r="H99">
        <f>'Export Data'!Z99</f>
        <v>0</v>
      </c>
      <c r="I99">
        <f>'Export Data'!Y99</f>
        <v>0</v>
      </c>
      <c r="J99" s="80">
        <v>43832.663194444445</v>
      </c>
    </row>
    <row r="100" spans="1:10" x14ac:dyDescent="0.25">
      <c r="A100" t="str">
        <f>'Export Data'!X100&amp;", "&amp;'Export Data'!W100</f>
        <v xml:space="preserve">, </v>
      </c>
      <c r="B100" t="str">
        <f>IF('Export Data'!AT100="I will drive my scout, and I can drive other scouts TO camp.","DRIVE "&amp;'Export Data'!AU100,IF('Export Data'!AT100="I have arranged a ride for my scout TO camp..","Has Ride ("&amp;'Export Data'!AW100&amp;")",IF('Export Data'!AT100="I can drive ONLY my scout TO camp.","Has Ride (Family)",IF('Export Data'!AT100="Please find a ride for my scout TO camp.","Needs Ride",IF('Export Data'!AT100="My scout will drive themselves TO camp.","DRIVE (Self)","No Info")))))</f>
        <v>No Info</v>
      </c>
      <c r="C100" s="146" t="str">
        <f>IF('Export Data'!AX100="I will drive my scout, and I can drive other scouts HOME.","DRIVE "&amp;'Export Data'!AY100,IF('Export Data'!AX100="I have arranged a ride for my scout HOME.","Has Ride ("&amp;'Export Data'!BA100&amp;")",IF('Export Data'!AX100="I can drive ONLY my scout HOME.","Has Ride (Family)",IF('Export Data'!AX100="Please find a ride for my scout HOME.","Needs Ride",IF('Export Data'!AX100="My scout will drive themselves HOME.","DRIVE (Self)","No Info")))))</f>
        <v>No Info</v>
      </c>
      <c r="D100" s="147" t="str">
        <f>IF(NOT(ISBLANK('Export Data'!AV100)),"Drive to Camp: "&amp;'Export Data'!AV100&amp;CHAR(10),"")&amp;IF(NOT(ISBLANK('Export Data'!AZ100)),"Drive Home: "&amp;'Export Data'!AZ100,"")&amp; 'Export Data'!BI100</f>
        <v/>
      </c>
      <c r="E100" t="e">
        <f>IF(I100="179 Adult","Goat",VLOOKUP(A100,Contacts!$A$1:$F$103,3))</f>
        <v>#N/A</v>
      </c>
      <c r="F100" t="str">
        <f t="shared" si="2"/>
        <v xml:space="preserve">YY, </v>
      </c>
      <c r="G100">
        <f>'Export Data'!AA100</f>
        <v>0</v>
      </c>
      <c r="H100">
        <f>'Export Data'!Z100</f>
        <v>0</v>
      </c>
      <c r="I100">
        <f>'Export Data'!Y100</f>
        <v>0</v>
      </c>
      <c r="J100" s="80">
        <v>43832.663194444445</v>
      </c>
    </row>
    <row r="101" spans="1:10" x14ac:dyDescent="0.25">
      <c r="A101" t="str">
        <f>'Export Data'!X101&amp;", "&amp;'Export Data'!W101</f>
        <v xml:space="preserve">, </v>
      </c>
      <c r="B101" t="str">
        <f>IF('Export Data'!AT101="I will drive my scout, and I can drive other scouts TO camp.","DRIVE "&amp;'Export Data'!AU101,IF('Export Data'!AT101="I have arranged a ride for my scout TO camp..","Has Ride ("&amp;'Export Data'!AW101&amp;")",IF('Export Data'!AT101="I can drive ONLY my scout TO camp.","Has Ride (Family)",IF('Export Data'!AT101="Please find a ride for my scout TO camp.","Needs Ride",IF('Export Data'!AT101="My scout will drive themselves TO camp.","DRIVE (Self)","No Info")))))</f>
        <v>No Info</v>
      </c>
      <c r="C101" s="146" t="str">
        <f>IF('Export Data'!AX101="I will drive my scout, and I can drive other scouts HOME.","DRIVE "&amp;'Export Data'!AY101,IF('Export Data'!AX101="I have arranged a ride for my scout HOME.","Has Ride ("&amp;'Export Data'!BA101&amp;")",IF('Export Data'!AX101="I can drive ONLY my scout HOME.","Has Ride (Family)",IF('Export Data'!AX101="Please find a ride for my scout HOME.","Needs Ride",IF('Export Data'!AX101="My scout will drive themselves HOME.","DRIVE (Self)","No Info")))))</f>
        <v>No Info</v>
      </c>
      <c r="D101" s="147" t="str">
        <f>IF(NOT(ISBLANK('Export Data'!AV101)),"Drive to Camp: "&amp;'Export Data'!AV101&amp;CHAR(10),"")&amp;IF(NOT(ISBLANK('Export Data'!AZ101)),"Drive Home: "&amp;'Export Data'!AZ101,"")&amp; 'Export Data'!BI101</f>
        <v/>
      </c>
      <c r="E101" t="e">
        <f>IF(I101="179 Adult","Goat",VLOOKUP(A101,Contacts!$A$1:$F$103,3))</f>
        <v>#N/A</v>
      </c>
      <c r="F101" t="str">
        <f t="shared" si="2"/>
        <v xml:space="preserve">YY, </v>
      </c>
      <c r="G101">
        <f>'Export Data'!AA101</f>
        <v>0</v>
      </c>
      <c r="H101">
        <f>'Export Data'!Z101</f>
        <v>0</v>
      </c>
      <c r="I101">
        <f>'Export Data'!Y101</f>
        <v>0</v>
      </c>
      <c r="J101" s="80">
        <v>43832.663194444445</v>
      </c>
    </row>
    <row r="102" spans="1:10" x14ac:dyDescent="0.25">
      <c r="A102" t="str">
        <f>'Export Data'!X102&amp;", "&amp;'Export Data'!W102</f>
        <v xml:space="preserve">, </v>
      </c>
      <c r="B102" t="str">
        <f>IF('Export Data'!AT102="I will drive my scout, and I can drive other scouts TO camp.","DRIVE "&amp;'Export Data'!AU102,IF('Export Data'!AT102="I have arranged a ride for my scout TO camp..","Has Ride ("&amp;'Export Data'!AW102&amp;")",IF('Export Data'!AT102="I can drive ONLY my scout TO camp.","Has Ride (Family)",IF('Export Data'!AT102="Please find a ride for my scout TO camp.","Needs Ride",IF('Export Data'!AT102="My scout will drive themselves TO camp.","DRIVE (Self)","No Info")))))</f>
        <v>No Info</v>
      </c>
      <c r="C102" s="146" t="str">
        <f>IF('Export Data'!AX102="I will drive my scout, and I can drive other scouts HOME.","DRIVE "&amp;'Export Data'!AY102,IF('Export Data'!AX102="I have arranged a ride for my scout HOME.","Has Ride ("&amp;'Export Data'!BA102&amp;")",IF('Export Data'!AX102="I can drive ONLY my scout HOME.","Has Ride (Family)",IF('Export Data'!AX102="Please find a ride for my scout HOME.","Needs Ride",IF('Export Data'!AX102="My scout will drive themselves HOME.","DRIVE (Self)","No Info")))))</f>
        <v>No Info</v>
      </c>
      <c r="D102" s="147" t="str">
        <f>IF(NOT(ISBLANK('Export Data'!AV102)),"Drive to Camp: "&amp;'Export Data'!AV102&amp;CHAR(10),"")&amp;IF(NOT(ISBLANK('Export Data'!AZ102)),"Drive Home: "&amp;'Export Data'!AZ102,"")&amp; 'Export Data'!BI102</f>
        <v/>
      </c>
      <c r="E102" t="e">
        <f>IF(I102="179 Adult","Goat",VLOOKUP(A102,Contacts!$A$1:$F$103,3))</f>
        <v>#N/A</v>
      </c>
      <c r="F102" t="str">
        <f t="shared" si="2"/>
        <v xml:space="preserve">YY, </v>
      </c>
      <c r="G102">
        <f>'Export Data'!AA102</f>
        <v>0</v>
      </c>
      <c r="H102">
        <f>'Export Data'!Z102</f>
        <v>0</v>
      </c>
      <c r="I102">
        <f>'Export Data'!Y102</f>
        <v>0</v>
      </c>
      <c r="J102" s="80">
        <v>43832.663194444445</v>
      </c>
    </row>
    <row r="103" spans="1:10" x14ac:dyDescent="0.25">
      <c r="A103" t="str">
        <f>'Export Data'!X103&amp;", "&amp;'Export Data'!W103</f>
        <v xml:space="preserve">, </v>
      </c>
      <c r="B103" t="str">
        <f>IF('Export Data'!AT103="I will drive my scout, and I can drive other scouts TO camp.","DRIVE "&amp;'Export Data'!AU103,IF('Export Data'!AT103="I have arranged a ride for my scout TO camp..","Has Ride ("&amp;'Export Data'!AW103&amp;")",IF('Export Data'!AT103="I can drive ONLY my scout TO camp.","Has Ride (Family)",IF('Export Data'!AT103="Please find a ride for my scout TO camp.","Needs Ride",IF('Export Data'!AT103="My scout will drive themselves TO camp.","DRIVE (Self)","No Info")))))</f>
        <v>No Info</v>
      </c>
      <c r="C103" s="146" t="str">
        <f>IF('Export Data'!AX103="I will drive my scout, and I can drive other scouts HOME.","DRIVE "&amp;'Export Data'!AY103,IF('Export Data'!AX103="I have arranged a ride for my scout HOME.","Has Ride ("&amp;'Export Data'!BA103&amp;")",IF('Export Data'!AX103="I can drive ONLY my scout HOME.","Has Ride (Family)",IF('Export Data'!AX103="Please find a ride for my scout HOME.","Needs Ride",IF('Export Data'!AX103="My scout will drive themselves HOME.","DRIVE (Self)","No Info")))))</f>
        <v>No Info</v>
      </c>
      <c r="D103" s="147" t="str">
        <f>IF(NOT(ISBLANK('Export Data'!AV103)),"Drive to Camp: "&amp;'Export Data'!AV103&amp;CHAR(10),"")&amp;IF(NOT(ISBLANK('Export Data'!AZ103)),"Drive Home: "&amp;'Export Data'!AZ103,"")&amp; 'Export Data'!BI103</f>
        <v/>
      </c>
      <c r="E103" t="e">
        <f>IF(I103="179 Adult","Goat",VLOOKUP(A103,Contacts!$A$1:$F$103,3))</f>
        <v>#N/A</v>
      </c>
      <c r="F103" t="str">
        <f t="shared" si="2"/>
        <v xml:space="preserve">YY, </v>
      </c>
      <c r="G103">
        <f>'Export Data'!AA103</f>
        <v>0</v>
      </c>
      <c r="H103">
        <f>'Export Data'!Z103</f>
        <v>0</v>
      </c>
      <c r="I103">
        <f>'Export Data'!Y103</f>
        <v>0</v>
      </c>
      <c r="J103" s="80">
        <v>43832.663194444445</v>
      </c>
    </row>
    <row r="104" spans="1:10" x14ac:dyDescent="0.25">
      <c r="A104" t="str">
        <f>'Export Data'!X104&amp;", "&amp;'Export Data'!W104</f>
        <v xml:space="preserve">, </v>
      </c>
      <c r="B104" t="str">
        <f>IF('Export Data'!AT104="I will drive my scout, and I can drive other scouts TO camp.","DRIVE "&amp;'Export Data'!AU104,IF('Export Data'!AT104="I have arranged a ride for my scout TO camp..","Has Ride ("&amp;'Export Data'!AW104&amp;")",IF('Export Data'!AT104="I can drive ONLY my scout TO camp.","Has Ride (Family)",IF('Export Data'!AT104="Please find a ride for my scout TO camp.","Needs Ride",IF('Export Data'!AT104="My scout will drive themselves TO camp.","DRIVE (Self)","No Info")))))</f>
        <v>No Info</v>
      </c>
      <c r="C104" s="146" t="str">
        <f>IF('Export Data'!AX104="I will drive my scout, and I can drive other scouts HOME.","DRIVE "&amp;'Export Data'!AY104,IF('Export Data'!AX104="I have arranged a ride for my scout HOME.","Has Ride ("&amp;'Export Data'!BA104&amp;")",IF('Export Data'!AX104="I can drive ONLY my scout HOME.","Has Ride (Family)",IF('Export Data'!AX104="Please find a ride for my scout HOME.","Needs Ride",IF('Export Data'!AX104="My scout will drive themselves HOME.","DRIVE (Self)","No Info")))))</f>
        <v>No Info</v>
      </c>
      <c r="D104" s="147" t="str">
        <f>IF(NOT(ISBLANK('Export Data'!AV104)),"Drive to Camp: "&amp;'Export Data'!AV104&amp;CHAR(10),"")&amp;IF(NOT(ISBLANK('Export Data'!AZ104)),"Drive Home: "&amp;'Export Data'!AZ104,"")&amp; 'Export Data'!BI104</f>
        <v/>
      </c>
      <c r="E104" t="e">
        <f>IF(I104="179 Adult","Goat",VLOOKUP(A104,Contacts!$A$1:$F$103,3))</f>
        <v>#N/A</v>
      </c>
      <c r="F104" t="str">
        <f t="shared" si="2"/>
        <v xml:space="preserve">YY, </v>
      </c>
      <c r="G104">
        <f>'Export Data'!AA104</f>
        <v>0</v>
      </c>
      <c r="H104">
        <f>'Export Data'!Z104</f>
        <v>0</v>
      </c>
      <c r="I104">
        <f>'Export Data'!Y104</f>
        <v>0</v>
      </c>
      <c r="J104" s="80">
        <v>43832.663194444445</v>
      </c>
    </row>
    <row r="105" spans="1:10" x14ac:dyDescent="0.25">
      <c r="A105" t="str">
        <f>'Export Data'!X105&amp;", "&amp;'Export Data'!W105</f>
        <v xml:space="preserve">, </v>
      </c>
      <c r="B105" t="str">
        <f>IF('Export Data'!AT105="I will drive my scout, and I can drive other scouts TO camp.","DRIVE "&amp;'Export Data'!AU105,IF('Export Data'!AT105="I have arranged a ride for my scout TO camp..","Has Ride ("&amp;'Export Data'!AW105&amp;")",IF('Export Data'!AT105="I can drive ONLY my scout TO camp.","Has Ride (Family)",IF('Export Data'!AT105="Please find a ride for my scout TO camp.","Needs Ride",IF('Export Data'!AT105="My scout will drive themselves TO camp.","DRIVE (Self)","No Info")))))</f>
        <v>No Info</v>
      </c>
      <c r="C105" s="146" t="str">
        <f>IF('Export Data'!AX105="I will drive my scout, and I can drive other scouts HOME.","DRIVE "&amp;'Export Data'!AY105,IF('Export Data'!AX105="I have arranged a ride for my scout HOME.","Has Ride ("&amp;'Export Data'!BA105&amp;")",IF('Export Data'!AX105="I can drive ONLY my scout HOME.","Has Ride (Family)",IF('Export Data'!AX105="Please find a ride for my scout HOME.","Needs Ride",IF('Export Data'!AX105="My scout will drive themselves HOME.","DRIVE (Self)","No Info")))))</f>
        <v>No Info</v>
      </c>
      <c r="D105" s="147" t="str">
        <f>IF(NOT(ISBLANK('Export Data'!AV105)),"Drive to Camp: "&amp;'Export Data'!AV105&amp;CHAR(10),"")&amp;IF(NOT(ISBLANK('Export Data'!AZ105)),"Drive Home: "&amp;'Export Data'!AZ105,"")&amp; 'Export Data'!BI105</f>
        <v/>
      </c>
      <c r="E105" t="e">
        <f>IF(I105="179 Adult","Goat",VLOOKUP(A105,Contacts!$A$1:$F$103,3))</f>
        <v>#N/A</v>
      </c>
      <c r="F105" t="str">
        <f t="shared" si="2"/>
        <v xml:space="preserve">YY, </v>
      </c>
      <c r="G105">
        <f>'Export Data'!AA105</f>
        <v>0</v>
      </c>
      <c r="H105">
        <f>'Export Data'!Z105</f>
        <v>0</v>
      </c>
      <c r="I105">
        <f>'Export Data'!Y105</f>
        <v>0</v>
      </c>
      <c r="J105" s="80">
        <v>43832.663194444445</v>
      </c>
    </row>
    <row r="106" spans="1:10" x14ac:dyDescent="0.25">
      <c r="A106" t="str">
        <f>'Export Data'!X106&amp;", "&amp;'Export Data'!W106</f>
        <v xml:space="preserve">, </v>
      </c>
      <c r="B106" t="str">
        <f>IF('Export Data'!AT106="I will drive my scout, and I can drive other scouts TO camp.","DRIVE "&amp;'Export Data'!AU106,IF('Export Data'!AT106="I have arranged a ride for my scout TO camp..","Has Ride ("&amp;'Export Data'!AW106&amp;")",IF('Export Data'!AT106="I can drive ONLY my scout TO camp.","Has Ride (Family)",IF('Export Data'!AT106="Please find a ride for my scout TO camp.","Needs Ride",IF('Export Data'!AT106="My scout will drive themselves TO camp.","DRIVE (Self)","No Info")))))</f>
        <v>No Info</v>
      </c>
      <c r="C106" s="146" t="str">
        <f>IF('Export Data'!AX106="I will drive my scout, and I can drive other scouts HOME.","DRIVE "&amp;'Export Data'!AY106,IF('Export Data'!AX106="I have arranged a ride for my scout HOME.","Has Ride ("&amp;'Export Data'!BA106&amp;")",IF('Export Data'!AX106="I can drive ONLY my scout HOME.","Has Ride (Family)",IF('Export Data'!AX106="Please find a ride for my scout HOME.","Needs Ride",IF('Export Data'!AX106="My scout will drive themselves HOME.","DRIVE (Self)","No Info")))))</f>
        <v>No Info</v>
      </c>
      <c r="D106" s="147" t="str">
        <f>IF(NOT(ISBLANK('Export Data'!AV106)),"Drive to Camp: "&amp;'Export Data'!AV106&amp;CHAR(10),"")&amp;IF(NOT(ISBLANK('Export Data'!AZ106)),"Drive Home: "&amp;'Export Data'!AZ106,"")&amp; 'Export Data'!BI106</f>
        <v/>
      </c>
      <c r="E106" t="e">
        <f>IF(I106="179 Adult","Goat",VLOOKUP(A106,Contacts!$A$1:$F$103,3))</f>
        <v>#N/A</v>
      </c>
      <c r="F106" t="str">
        <f t="shared" si="2"/>
        <v xml:space="preserve">YY, </v>
      </c>
      <c r="G106">
        <f>'Export Data'!AA106</f>
        <v>0</v>
      </c>
      <c r="H106">
        <f>'Export Data'!Z106</f>
        <v>0</v>
      </c>
      <c r="I106">
        <f>'Export Data'!Y106</f>
        <v>0</v>
      </c>
      <c r="J106" s="80">
        <v>43832.663194444445</v>
      </c>
    </row>
    <row r="107" spans="1:10" x14ac:dyDescent="0.25">
      <c r="A107" t="str">
        <f>'Export Data'!X107&amp;", "&amp;'Export Data'!W107</f>
        <v xml:space="preserve">, </v>
      </c>
      <c r="B107" t="str">
        <f>IF('Export Data'!AT107="I will drive my scout, and I can drive other scouts TO camp.","DRIVE "&amp;'Export Data'!AU107,IF('Export Data'!AT107="I have arranged a ride for my scout TO camp..","Has Ride ("&amp;'Export Data'!AW107&amp;")",IF('Export Data'!AT107="I can drive ONLY my scout TO camp.","Has Ride (Family)",IF('Export Data'!AT107="Please find a ride for my scout TO camp.","Needs Ride",IF('Export Data'!AT107="My scout will drive themselves TO camp.","DRIVE (Self)","No Info")))))</f>
        <v>No Info</v>
      </c>
      <c r="C107" s="146" t="str">
        <f>IF('Export Data'!AX107="I will drive my scout, and I can drive other scouts HOME.","DRIVE "&amp;'Export Data'!AY107,IF('Export Data'!AX107="I have arranged a ride for my scout HOME.","Has Ride ("&amp;'Export Data'!BA107&amp;")",IF('Export Data'!AX107="I can drive ONLY my scout HOME.","Has Ride (Family)",IF('Export Data'!AX107="Please find a ride for my scout HOME.","Needs Ride",IF('Export Data'!AX107="My scout will drive themselves HOME.","DRIVE (Self)","No Info")))))</f>
        <v>No Info</v>
      </c>
      <c r="D107" s="147" t="str">
        <f>IF(NOT(ISBLANK('Export Data'!AV107)),"Drive to Camp: "&amp;'Export Data'!AV107&amp;CHAR(10),"")&amp;IF(NOT(ISBLANK('Export Data'!AZ107)),"Drive Home: "&amp;'Export Data'!AZ107,"")&amp; 'Export Data'!BI107</f>
        <v/>
      </c>
      <c r="E107" t="e">
        <f>IF(I107="179 Adult","Goat",VLOOKUP(A107,Contacts!$A$1:$F$103,3))</f>
        <v>#N/A</v>
      </c>
      <c r="F107" t="str">
        <f t="shared" si="2"/>
        <v xml:space="preserve">YY, </v>
      </c>
      <c r="G107">
        <f>'Export Data'!AA107</f>
        <v>0</v>
      </c>
      <c r="H107">
        <f>'Export Data'!Z107</f>
        <v>0</v>
      </c>
      <c r="I107">
        <f>'Export Data'!Y107</f>
        <v>0</v>
      </c>
      <c r="J107" s="80">
        <v>43832.663194444445</v>
      </c>
    </row>
    <row r="108" spans="1:10" x14ac:dyDescent="0.25">
      <c r="A108" t="str">
        <f>'Export Data'!X108&amp;", "&amp;'Export Data'!W108</f>
        <v xml:space="preserve">, </v>
      </c>
      <c r="B108" t="str">
        <f>IF('Export Data'!AT108="I will drive my scout, and I can drive other scouts TO camp.","DRIVE "&amp;'Export Data'!AU108,IF('Export Data'!AT108="I have arranged a ride for my scout TO camp..","Has Ride ("&amp;'Export Data'!AW108&amp;")",IF('Export Data'!AT108="I can drive ONLY my scout TO camp.","Has Ride (Family)",IF('Export Data'!AT108="Please find a ride for my scout TO camp.","Needs Ride",IF('Export Data'!AT108="My scout will drive themselves TO camp.","DRIVE (Self)","No Info")))))</f>
        <v>No Info</v>
      </c>
      <c r="C108" s="146" t="str">
        <f>IF('Export Data'!AX108="I will drive my scout, and I can drive other scouts HOME.","DRIVE "&amp;'Export Data'!AY108,IF('Export Data'!AX108="I have arranged a ride for my scout HOME.","Has Ride ("&amp;'Export Data'!BA108&amp;")",IF('Export Data'!AX108="I can drive ONLY my scout HOME.","Has Ride (Family)",IF('Export Data'!AX108="Please find a ride for my scout HOME.","Needs Ride",IF('Export Data'!AX108="My scout will drive themselves HOME.","DRIVE (Self)","No Info")))))</f>
        <v>No Info</v>
      </c>
      <c r="D108" s="147" t="str">
        <f>IF(NOT(ISBLANK('Export Data'!AV108)),"Drive to Camp: "&amp;'Export Data'!AV108&amp;CHAR(10),"")&amp;IF(NOT(ISBLANK('Export Data'!AZ108)),"Drive Home: "&amp;'Export Data'!AZ108,"")&amp; 'Export Data'!BI108</f>
        <v/>
      </c>
      <c r="E108" t="e">
        <f>IF(I108="179 Adult","Goat",VLOOKUP(A108,Contacts!$A$1:$F$103,3))</f>
        <v>#N/A</v>
      </c>
      <c r="F108" t="str">
        <f t="shared" si="2"/>
        <v xml:space="preserve">YY, </v>
      </c>
      <c r="G108">
        <f>'Export Data'!AA108</f>
        <v>0</v>
      </c>
      <c r="H108">
        <f>'Export Data'!Z108</f>
        <v>0</v>
      </c>
      <c r="I108">
        <f>'Export Data'!Y108</f>
        <v>0</v>
      </c>
      <c r="J108" s="80">
        <v>43832.663194444445</v>
      </c>
    </row>
    <row r="109" spans="1:10" x14ac:dyDescent="0.25">
      <c r="A109" t="str">
        <f>'Export Data'!X109&amp;", "&amp;'Export Data'!W109</f>
        <v xml:space="preserve">, </v>
      </c>
      <c r="B109" t="str">
        <f>IF('Export Data'!AT109="I will drive my scout, and I can drive other scouts TO camp.","DRIVE "&amp;'Export Data'!AU109,IF('Export Data'!AT109="I have arranged a ride for my scout TO camp..","Has Ride ("&amp;'Export Data'!AW109&amp;")",IF('Export Data'!AT109="I can drive ONLY my scout TO camp.","Has Ride (Family)",IF('Export Data'!AT109="Please find a ride for my scout TO camp.","Needs Ride",IF('Export Data'!AT109="My scout will drive themselves TO camp.","DRIVE (Self)","No Info")))))</f>
        <v>No Info</v>
      </c>
      <c r="C109" s="146" t="str">
        <f>IF('Export Data'!AX109="I will drive my scout, and I can drive other scouts HOME.","DRIVE "&amp;'Export Data'!AY109,IF('Export Data'!AX109="I have arranged a ride for my scout HOME.","Has Ride ("&amp;'Export Data'!BA109&amp;")",IF('Export Data'!AX109="I can drive ONLY my scout HOME.","Has Ride (Family)",IF('Export Data'!AX109="Please find a ride for my scout HOME.","Needs Ride",IF('Export Data'!AX109="My scout will drive themselves HOME.","DRIVE (Self)","No Info")))))</f>
        <v>No Info</v>
      </c>
      <c r="D109" s="147" t="str">
        <f>IF(NOT(ISBLANK('Export Data'!AV109)),"Drive to Camp: "&amp;'Export Data'!AV109&amp;CHAR(10),"")&amp;IF(NOT(ISBLANK('Export Data'!AZ109)),"Drive Home: "&amp;'Export Data'!AZ109,"")&amp; 'Export Data'!BI109</f>
        <v/>
      </c>
      <c r="E109" t="e">
        <f>IF(I109="179 Adult","Goat",VLOOKUP(A109,Contacts!$A$1:$F$103,3))</f>
        <v>#N/A</v>
      </c>
      <c r="F109" t="str">
        <f t="shared" si="2"/>
        <v xml:space="preserve">YY, </v>
      </c>
      <c r="G109">
        <f>'Export Data'!AA109</f>
        <v>0</v>
      </c>
      <c r="H109">
        <f>'Export Data'!Z109</f>
        <v>0</v>
      </c>
      <c r="I109">
        <f>'Export Data'!Y109</f>
        <v>0</v>
      </c>
      <c r="J109" s="80">
        <v>43832.663194444445</v>
      </c>
    </row>
    <row r="110" spans="1:10" x14ac:dyDescent="0.25">
      <c r="A110" t="str">
        <f>'Export Data'!X110&amp;", "&amp;'Export Data'!W110</f>
        <v xml:space="preserve">, </v>
      </c>
      <c r="B110" t="str">
        <f>IF('Export Data'!AT110="I will drive my scout, and I can drive other scouts TO camp.","DRIVE "&amp;'Export Data'!AU110,IF('Export Data'!AT110="I have arranged a ride for my scout TO camp..","Has Ride ("&amp;'Export Data'!AW110&amp;")",IF('Export Data'!AT110="I can drive ONLY my scout TO camp.","Has Ride (Family)",IF('Export Data'!AT110="Please find a ride for my scout TO camp.","Needs Ride",IF('Export Data'!AT110="My scout will drive themselves TO camp.","DRIVE (Self)","No Info")))))</f>
        <v>No Info</v>
      </c>
      <c r="C110" s="146" t="str">
        <f>IF('Export Data'!AX110="I will drive my scout, and I can drive other scouts HOME.","DRIVE "&amp;'Export Data'!AY110,IF('Export Data'!AX110="I have arranged a ride for my scout HOME.","Has Ride ("&amp;'Export Data'!BA110&amp;")",IF('Export Data'!AX110="I can drive ONLY my scout HOME.","Has Ride (Family)",IF('Export Data'!AX110="Please find a ride for my scout HOME.","Needs Ride",IF('Export Data'!AX110="My scout will drive themselves HOME.","DRIVE (Self)","No Info")))))</f>
        <v>No Info</v>
      </c>
      <c r="D110" s="147" t="str">
        <f>IF(NOT(ISBLANK('Export Data'!AV110)),"Drive to Camp: "&amp;'Export Data'!AV110&amp;CHAR(10),"")&amp;IF(NOT(ISBLANK('Export Data'!AZ110)),"Drive Home: "&amp;'Export Data'!AZ110,"")&amp; 'Export Data'!BI110</f>
        <v/>
      </c>
      <c r="E110" t="e">
        <f>IF(I110="179 Adult","Goat",VLOOKUP(A110,Contacts!$A$1:$F$103,3))</f>
        <v>#N/A</v>
      </c>
      <c r="F110" t="str">
        <f t="shared" si="2"/>
        <v xml:space="preserve">YY, </v>
      </c>
      <c r="G110">
        <f>'Export Data'!AA110</f>
        <v>0</v>
      </c>
      <c r="H110">
        <f>'Export Data'!Z110</f>
        <v>0</v>
      </c>
      <c r="I110">
        <f>'Export Data'!Y110</f>
        <v>0</v>
      </c>
      <c r="J110" s="80">
        <v>43832.663194444445</v>
      </c>
    </row>
    <row r="111" spans="1:10" x14ac:dyDescent="0.25">
      <c r="A111" t="str">
        <f>'Export Data'!X111&amp;", "&amp;'Export Data'!W111</f>
        <v xml:space="preserve">, </v>
      </c>
      <c r="B111" t="str">
        <f>IF('Export Data'!AT111="I will drive my scout, and I can drive other scouts TO camp.","DRIVE "&amp;'Export Data'!AU111,IF('Export Data'!AT111="I have arranged a ride for my scout TO camp..","Has Ride ("&amp;'Export Data'!AW111&amp;")",IF('Export Data'!AT111="I can drive ONLY my scout TO camp.","Has Ride (Family)",IF('Export Data'!AT111="Please find a ride for my scout TO camp.","Needs Ride",IF('Export Data'!AT111="My scout will drive themselves TO camp.","DRIVE (Self)","No Info")))))</f>
        <v>No Info</v>
      </c>
      <c r="C111" s="146" t="str">
        <f>IF('Export Data'!AX111="I will drive my scout, and I can drive other scouts HOME.","DRIVE "&amp;'Export Data'!AY111,IF('Export Data'!AX111="I have arranged a ride for my scout HOME.","Has Ride ("&amp;'Export Data'!BA111&amp;")",IF('Export Data'!AX111="I can drive ONLY my scout HOME.","Has Ride (Family)",IF('Export Data'!AX111="Please find a ride for my scout HOME.","Needs Ride",IF('Export Data'!AX111="My scout will drive themselves HOME.","DRIVE (Self)","No Info")))))</f>
        <v>No Info</v>
      </c>
      <c r="D111" s="147" t="str">
        <f>IF(NOT(ISBLANK('Export Data'!AV111)),"Drive to Camp: "&amp;'Export Data'!AV111&amp;CHAR(10),"")&amp;IF(NOT(ISBLANK('Export Data'!AZ111)),"Drive Home: "&amp;'Export Data'!AZ111,"")&amp; 'Export Data'!BI111</f>
        <v/>
      </c>
      <c r="E111" t="e">
        <f>IF(I111="179 Adult","Goat",VLOOKUP(A111,Contacts!$A$1:$F$103,3))</f>
        <v>#N/A</v>
      </c>
      <c r="F111" t="str">
        <f t="shared" si="2"/>
        <v xml:space="preserve">YY, </v>
      </c>
      <c r="G111">
        <f>'Export Data'!AA111</f>
        <v>0</v>
      </c>
      <c r="H111">
        <f>'Export Data'!Z111</f>
        <v>0</v>
      </c>
      <c r="I111">
        <f>'Export Data'!Y111</f>
        <v>0</v>
      </c>
      <c r="J111" s="80">
        <v>43832.663194444445</v>
      </c>
    </row>
    <row r="112" spans="1:10" x14ac:dyDescent="0.25">
      <c r="A112" t="str">
        <f>'Export Data'!X112&amp;", "&amp;'Export Data'!W112</f>
        <v xml:space="preserve">, </v>
      </c>
      <c r="B112" t="str">
        <f>IF('Export Data'!AT112="I will drive my scout, and I can drive other scouts TO camp.","DRIVE "&amp;'Export Data'!AU112,IF('Export Data'!AT112="I have arranged a ride for my scout TO camp..","Has Ride ("&amp;'Export Data'!AW112&amp;")",IF('Export Data'!AT112="I can drive ONLY my scout TO camp.","Has Ride (Family)",IF('Export Data'!AT112="Please find a ride for my scout TO camp.","Needs Ride",IF('Export Data'!AT112="My scout will drive themselves TO camp.","DRIVE (Self)","No Info")))))</f>
        <v>No Info</v>
      </c>
      <c r="C112" s="146" t="str">
        <f>IF('Export Data'!AX112="I will drive my scout, and I can drive other scouts HOME.","DRIVE "&amp;'Export Data'!AY112,IF('Export Data'!AX112="I have arranged a ride for my scout HOME.","Has Ride ("&amp;'Export Data'!BA112&amp;")",IF('Export Data'!AX112="I can drive ONLY my scout HOME.","Has Ride (Family)",IF('Export Data'!AX112="Please find a ride for my scout HOME.","Needs Ride",IF('Export Data'!AX112="My scout will drive themselves HOME.","DRIVE (Self)","No Info")))))</f>
        <v>No Info</v>
      </c>
      <c r="D112" s="147" t="str">
        <f>IF(NOT(ISBLANK('Export Data'!AV112)),"Drive to Camp: "&amp;'Export Data'!AV112&amp;CHAR(10),"")&amp;IF(NOT(ISBLANK('Export Data'!AZ112)),"Drive Home: "&amp;'Export Data'!AZ112,"")&amp; 'Export Data'!BI112</f>
        <v/>
      </c>
      <c r="E112" t="e">
        <f>IF(I112="179 Adult","Goat",VLOOKUP(A112,Contacts!$A$1:$F$103,3))</f>
        <v>#N/A</v>
      </c>
      <c r="F112" t="str">
        <f t="shared" si="2"/>
        <v xml:space="preserve">YY, </v>
      </c>
      <c r="G112">
        <f>'Export Data'!AA112</f>
        <v>0</v>
      </c>
      <c r="H112">
        <f>'Export Data'!Z112</f>
        <v>0</v>
      </c>
      <c r="I112">
        <f>'Export Data'!Y112</f>
        <v>0</v>
      </c>
      <c r="J112" s="80">
        <v>43832.663194444445</v>
      </c>
    </row>
    <row r="113" spans="1:10" x14ac:dyDescent="0.25">
      <c r="A113" t="str">
        <f>'Export Data'!X113&amp;", "&amp;'Export Data'!W113</f>
        <v xml:space="preserve">, </v>
      </c>
      <c r="B113" t="str">
        <f>IF('Export Data'!AT113="I will drive my scout, and I can drive other scouts TO camp.","DRIVE "&amp;'Export Data'!AU113,IF('Export Data'!AT113="I have arranged a ride for my scout TO camp..","Has Ride ("&amp;'Export Data'!AW113&amp;")",IF('Export Data'!AT113="I can drive ONLY my scout TO camp.","Has Ride (Family)",IF('Export Data'!AT113="Please find a ride for my scout TO camp.","Needs Ride",IF('Export Data'!AT113="My scout will drive themselves TO camp.","DRIVE (Self)","No Info")))))</f>
        <v>No Info</v>
      </c>
      <c r="C113" s="146" t="str">
        <f>IF('Export Data'!AX113="I will drive my scout, and I can drive other scouts HOME.","DRIVE "&amp;'Export Data'!AY113,IF('Export Data'!AX113="I have arranged a ride for my scout HOME.","Has Ride ("&amp;'Export Data'!BA113&amp;")",IF('Export Data'!AX113="I can drive ONLY my scout HOME.","Has Ride (Family)",IF('Export Data'!AX113="Please find a ride for my scout HOME.","Needs Ride",IF('Export Data'!AX113="My scout will drive themselves HOME.","DRIVE (Self)","No Info")))))</f>
        <v>No Info</v>
      </c>
      <c r="D113" s="147" t="str">
        <f>IF(NOT(ISBLANK('Export Data'!AV113)),"Drive to Camp: "&amp;'Export Data'!AV113&amp;CHAR(10),"")&amp;IF(NOT(ISBLANK('Export Data'!AZ113)),"Drive Home: "&amp;'Export Data'!AZ113,"")&amp; 'Export Data'!BI113</f>
        <v/>
      </c>
      <c r="E113" t="e">
        <f>IF(I113="179 Adult","Goat",VLOOKUP(A113,Contacts!$A$1:$F$103,3))</f>
        <v>#N/A</v>
      </c>
      <c r="F113" t="str">
        <f t="shared" si="2"/>
        <v xml:space="preserve">YY, </v>
      </c>
      <c r="G113">
        <f>'Export Data'!AA113</f>
        <v>0</v>
      </c>
      <c r="H113">
        <f>'Export Data'!Z113</f>
        <v>0</v>
      </c>
      <c r="I113">
        <f>'Export Data'!Y113</f>
        <v>0</v>
      </c>
      <c r="J113" s="80">
        <v>43832.663194444445</v>
      </c>
    </row>
    <row r="114" spans="1:10" x14ac:dyDescent="0.25">
      <c r="A114" t="str">
        <f>'Export Data'!X114&amp;", "&amp;'Export Data'!W114</f>
        <v xml:space="preserve">, </v>
      </c>
      <c r="B114" t="str">
        <f>IF('Export Data'!AT114="I will drive my scout, and I can drive other scouts TO camp.","DRIVE "&amp;'Export Data'!AU114,IF('Export Data'!AT114="I have arranged a ride for my scout TO camp..","Has Ride ("&amp;'Export Data'!AW114&amp;")",IF('Export Data'!AT114="I can drive ONLY my scout TO camp.","Has Ride (Family)",IF('Export Data'!AT114="Please find a ride for my scout TO camp.","Needs Ride",IF('Export Data'!AT114="My scout will drive themselves TO camp.","DRIVE (Self)","No Info")))))</f>
        <v>No Info</v>
      </c>
      <c r="C114" s="146" t="str">
        <f>IF('Export Data'!AX114="I will drive my scout, and I can drive other scouts HOME.","DRIVE "&amp;'Export Data'!AY114,IF('Export Data'!AX114="I have arranged a ride for my scout HOME.","Has Ride ("&amp;'Export Data'!BA114&amp;")",IF('Export Data'!AX114="I can drive ONLY my scout HOME.","Has Ride (Family)",IF('Export Data'!AX114="Please find a ride for my scout HOME.","Needs Ride",IF('Export Data'!AX114="My scout will drive themselves HOME.","DRIVE (Self)","No Info")))))</f>
        <v>No Info</v>
      </c>
      <c r="D114" s="147" t="str">
        <f>IF(NOT(ISBLANK('Export Data'!AV114)),"Drive to Camp: "&amp;'Export Data'!AV114&amp;CHAR(10),"")&amp;IF(NOT(ISBLANK('Export Data'!AZ114)),"Drive Home: "&amp;'Export Data'!AZ114,"")&amp; 'Export Data'!BI114</f>
        <v/>
      </c>
      <c r="E114" t="e">
        <f>IF(I114="179 Adult","Goat",VLOOKUP(A114,Contacts!$A$1:$F$103,3))</f>
        <v>#N/A</v>
      </c>
      <c r="F114" t="str">
        <f t="shared" si="2"/>
        <v xml:space="preserve">YY, </v>
      </c>
      <c r="G114">
        <f>'Export Data'!AA114</f>
        <v>0</v>
      </c>
      <c r="H114">
        <f>'Export Data'!Z114</f>
        <v>0</v>
      </c>
      <c r="I114">
        <f>'Export Data'!Y114</f>
        <v>0</v>
      </c>
      <c r="J114" s="80">
        <v>43832.663194444445</v>
      </c>
    </row>
    <row r="115" spans="1:10" x14ac:dyDescent="0.25">
      <c r="A115" t="str">
        <f>'Export Data'!X115&amp;", "&amp;'Export Data'!W115</f>
        <v xml:space="preserve">, </v>
      </c>
      <c r="B115" t="str">
        <f>IF('Export Data'!AT115="I will drive my scout, and I can drive other scouts TO camp.","DRIVE "&amp;'Export Data'!AU115,IF('Export Data'!AT115="I have arranged a ride for my scout TO camp..","Has Ride ("&amp;'Export Data'!AW115&amp;")",IF('Export Data'!AT115="I can drive ONLY my scout TO camp.","Has Ride (Family)",IF('Export Data'!AT115="Please find a ride for my scout TO camp.","Needs Ride",IF('Export Data'!AT115="My scout will drive themselves TO camp.","DRIVE (Self)","No Info")))))</f>
        <v>No Info</v>
      </c>
      <c r="C115" s="146" t="str">
        <f>IF('Export Data'!AX115="I will drive my scout, and I can drive other scouts HOME.","DRIVE "&amp;'Export Data'!AY115,IF('Export Data'!AX115="I have arranged a ride for my scout HOME.","Has Ride ("&amp;'Export Data'!BA115&amp;")",IF('Export Data'!AX115="I can drive ONLY my scout HOME.","Has Ride (Family)",IF('Export Data'!AX115="Please find a ride for my scout HOME.","Needs Ride",IF('Export Data'!AX115="My scout will drive themselves HOME.","DRIVE (Self)","No Info")))))</f>
        <v>No Info</v>
      </c>
      <c r="D115" s="147" t="str">
        <f>IF(NOT(ISBLANK('Export Data'!AV115)),"Drive to Camp: "&amp;'Export Data'!AV115&amp;CHAR(10),"")&amp;IF(NOT(ISBLANK('Export Data'!AZ115)),"Drive Home: "&amp;'Export Data'!AZ115,"")&amp; 'Export Data'!BI115</f>
        <v/>
      </c>
      <c r="E115" t="e">
        <f>IF(I115="179 Adult","Goat",VLOOKUP(A115,Contacts!$A$1:$F$103,3))</f>
        <v>#N/A</v>
      </c>
      <c r="F115" t="str">
        <f t="shared" si="2"/>
        <v xml:space="preserve">YY, </v>
      </c>
      <c r="G115">
        <f>'Export Data'!AA115</f>
        <v>0</v>
      </c>
      <c r="H115">
        <f>'Export Data'!Z115</f>
        <v>0</v>
      </c>
      <c r="I115">
        <f>'Export Data'!Y115</f>
        <v>0</v>
      </c>
      <c r="J115" s="80">
        <v>43832.663194444445</v>
      </c>
    </row>
    <row r="116" spans="1:10" x14ac:dyDescent="0.25">
      <c r="A116" t="str">
        <f>'Export Data'!X116&amp;", "&amp;'Export Data'!W116</f>
        <v xml:space="preserve">, </v>
      </c>
      <c r="B116" t="str">
        <f>IF('Export Data'!AT116="I will drive my scout, and I can drive other scouts TO camp.","DRIVE "&amp;'Export Data'!AU116,IF('Export Data'!AT116="I have arranged a ride for my scout TO camp..","Has Ride ("&amp;'Export Data'!AW116&amp;")",IF('Export Data'!AT116="I can drive ONLY my scout TO camp.","Has Ride (Family)",IF('Export Data'!AT116="Please find a ride for my scout TO camp.","Needs Ride",IF('Export Data'!AT116="My scout will drive themselves TO camp.","DRIVE (Self)","No Info")))))</f>
        <v>No Info</v>
      </c>
      <c r="C116" s="146" t="str">
        <f>IF('Export Data'!AX116="I will drive my scout, and I can drive other scouts HOME.","DRIVE "&amp;'Export Data'!AY116,IF('Export Data'!AX116="I have arranged a ride for my scout HOME.","Has Ride ("&amp;'Export Data'!BA116&amp;")",IF('Export Data'!AX116="I can drive ONLY my scout HOME.","Has Ride (Family)",IF('Export Data'!AX116="Please find a ride for my scout HOME.","Needs Ride",IF('Export Data'!AX116="My scout will drive themselves HOME.","DRIVE (Self)","No Info")))))</f>
        <v>No Info</v>
      </c>
      <c r="D116" s="147" t="str">
        <f>IF(NOT(ISBLANK('Export Data'!AV116)),"Drive to Camp: "&amp;'Export Data'!AV116&amp;CHAR(10),"")&amp;IF(NOT(ISBLANK('Export Data'!AZ116)),"Drive Home: "&amp;'Export Data'!AZ116,"")&amp; 'Export Data'!BI116</f>
        <v/>
      </c>
      <c r="E116" t="e">
        <f>IF(I116="179 Adult","Goat",VLOOKUP(A116,Contacts!$A$1:$F$103,3))</f>
        <v>#N/A</v>
      </c>
      <c r="F116" t="str">
        <f t="shared" si="2"/>
        <v xml:space="preserve">YY, </v>
      </c>
      <c r="G116">
        <f>'Export Data'!AA116</f>
        <v>0</v>
      </c>
      <c r="H116">
        <f>'Export Data'!Z116</f>
        <v>0</v>
      </c>
      <c r="I116">
        <f>'Export Data'!Y116</f>
        <v>0</v>
      </c>
      <c r="J116" s="80">
        <v>43832.663194444445</v>
      </c>
    </row>
    <row r="117" spans="1:10" x14ac:dyDescent="0.25">
      <c r="A117" t="str">
        <f>'Export Data'!X117&amp;", "&amp;'Export Data'!W117</f>
        <v xml:space="preserve">, </v>
      </c>
      <c r="B117" t="str">
        <f>IF('Export Data'!AT117="I will drive my scout, and I can drive other scouts TO camp.","DRIVE "&amp;'Export Data'!AU117,IF('Export Data'!AT117="I have arranged a ride for my scout TO camp..","Has Ride ("&amp;'Export Data'!AW117&amp;")",IF('Export Data'!AT117="I can drive ONLY my scout TO camp.","Has Ride (Family)",IF('Export Data'!AT117="Please find a ride for my scout TO camp.","Needs Ride",IF('Export Data'!AT117="My scout will drive themselves TO camp.","DRIVE (Self)","No Info")))))</f>
        <v>No Info</v>
      </c>
      <c r="C117" s="146" t="str">
        <f>IF('Export Data'!AX117="I will drive my scout, and I can drive other scouts HOME.","DRIVE "&amp;'Export Data'!AY117,IF('Export Data'!AX117="I have arranged a ride for my scout HOME.","Has Ride ("&amp;'Export Data'!BA117&amp;")",IF('Export Data'!AX117="I can drive ONLY my scout HOME.","Has Ride (Family)",IF('Export Data'!AX117="Please find a ride for my scout HOME.","Needs Ride",IF('Export Data'!AX117="My scout will drive themselves HOME.","DRIVE (Self)","No Info")))))</f>
        <v>No Info</v>
      </c>
      <c r="D117" s="147" t="str">
        <f>IF(NOT(ISBLANK('Export Data'!AV117)),"Drive to Camp: "&amp;'Export Data'!AV117&amp;CHAR(10),"")&amp;IF(NOT(ISBLANK('Export Data'!AZ117)),"Drive Home: "&amp;'Export Data'!AZ117,"")&amp; 'Export Data'!BI117</f>
        <v/>
      </c>
      <c r="E117" t="e">
        <f>IF(I117="179 Adult","Goat",VLOOKUP(A117,Contacts!$A$1:$F$103,3))</f>
        <v>#N/A</v>
      </c>
      <c r="F117" t="str">
        <f t="shared" si="2"/>
        <v xml:space="preserve">YY, </v>
      </c>
      <c r="G117">
        <f>'Export Data'!AA117</f>
        <v>0</v>
      </c>
      <c r="H117">
        <f>'Export Data'!Z117</f>
        <v>0</v>
      </c>
      <c r="I117">
        <f>'Export Data'!Y117</f>
        <v>0</v>
      </c>
      <c r="J117" s="80">
        <v>43832.663194444445</v>
      </c>
    </row>
    <row r="118" spans="1:10" x14ac:dyDescent="0.25">
      <c r="A118" t="str">
        <f>'Export Data'!X118&amp;", "&amp;'Export Data'!W118</f>
        <v xml:space="preserve">, </v>
      </c>
      <c r="B118" t="str">
        <f>IF('Export Data'!AT118="I will drive my scout, and I can drive other scouts TO camp.","DRIVE "&amp;'Export Data'!AU118,IF('Export Data'!AT118="I have arranged a ride for my scout TO camp..","Has Ride ("&amp;'Export Data'!AW118&amp;")",IF('Export Data'!AT118="I can drive ONLY my scout TO camp.","Has Ride (Family)",IF('Export Data'!AT118="Please find a ride for my scout TO camp.","Needs Ride",IF('Export Data'!AT118="My scout will drive themselves TO camp.","DRIVE (Self)","No Info")))))</f>
        <v>No Info</v>
      </c>
      <c r="C118" s="146" t="str">
        <f>IF('Export Data'!AX118="I will drive my scout, and I can drive other scouts HOME.","DRIVE "&amp;'Export Data'!AY118,IF('Export Data'!AX118="I have arranged a ride for my scout HOME.","Has Ride ("&amp;'Export Data'!BA118&amp;")",IF('Export Data'!AX118="I can drive ONLY my scout HOME.","Has Ride (Family)",IF('Export Data'!AX118="Please find a ride for my scout HOME.","Needs Ride",IF('Export Data'!AX118="My scout will drive themselves HOME.","DRIVE (Self)","No Info")))))</f>
        <v>No Info</v>
      </c>
      <c r="D118" s="147" t="str">
        <f>IF(NOT(ISBLANK('Export Data'!AV118)),"Drive to Camp: "&amp;'Export Data'!AV118&amp;CHAR(10),"")&amp;IF(NOT(ISBLANK('Export Data'!AZ118)),"Drive Home: "&amp;'Export Data'!AZ118,"")&amp; 'Export Data'!BI118</f>
        <v/>
      </c>
      <c r="E118" t="e">
        <f>IF(I118="179 Adult","Goat",VLOOKUP(A118,Contacts!$A$1:$F$103,3))</f>
        <v>#N/A</v>
      </c>
      <c r="F118" t="str">
        <f t="shared" si="2"/>
        <v xml:space="preserve">YY, </v>
      </c>
      <c r="G118">
        <f>'Export Data'!AA118</f>
        <v>0</v>
      </c>
      <c r="H118">
        <f>'Export Data'!Z118</f>
        <v>0</v>
      </c>
      <c r="I118">
        <f>'Export Data'!Y118</f>
        <v>0</v>
      </c>
      <c r="J118" s="80">
        <v>43832.663194444445</v>
      </c>
    </row>
    <row r="119" spans="1:10" x14ac:dyDescent="0.25">
      <c r="A119" t="str">
        <f>'Export Data'!X119&amp;", "&amp;'Export Data'!W119</f>
        <v xml:space="preserve">, </v>
      </c>
      <c r="B119" t="str">
        <f>IF('Export Data'!AT119="I will drive my scout, and I can drive other scouts TO camp.","DRIVE "&amp;'Export Data'!AU119,IF('Export Data'!AT119="I have arranged a ride for my scout TO camp..","Has Ride ("&amp;'Export Data'!AW119&amp;")",IF('Export Data'!AT119="I can drive ONLY my scout TO camp.","Has Ride (Family)",IF('Export Data'!AT119="Please find a ride for my scout TO camp.","Needs Ride",IF('Export Data'!AT119="My scout will drive themselves TO camp.","DRIVE (Self)","No Info")))))</f>
        <v>No Info</v>
      </c>
      <c r="C119" s="146" t="str">
        <f>IF('Export Data'!AX119="I will drive my scout, and I can drive other scouts HOME.","DRIVE "&amp;'Export Data'!AY119,IF('Export Data'!AX119="I have arranged a ride for my scout HOME.","Has Ride ("&amp;'Export Data'!BA119&amp;")",IF('Export Data'!AX119="I can drive ONLY my scout HOME.","Has Ride (Family)",IF('Export Data'!AX119="Please find a ride for my scout HOME.","Needs Ride",IF('Export Data'!AX119="My scout will drive themselves HOME.","DRIVE (Self)","No Info")))))</f>
        <v>No Info</v>
      </c>
      <c r="D119" s="147" t="str">
        <f>IF(NOT(ISBLANK('Export Data'!AV119)),"Drive to Camp: "&amp;'Export Data'!AV119&amp;CHAR(10),"")&amp;IF(NOT(ISBLANK('Export Data'!AZ119)),"Drive Home: "&amp;'Export Data'!AZ119,"")&amp; 'Export Data'!BI119</f>
        <v/>
      </c>
      <c r="E119" t="e">
        <f>IF(I119="179 Adult","Goat",VLOOKUP(A119,Contacts!$A$1:$F$103,3))</f>
        <v>#N/A</v>
      </c>
      <c r="F119" t="str">
        <f t="shared" si="2"/>
        <v xml:space="preserve">YY, </v>
      </c>
      <c r="G119">
        <f>'Export Data'!AA119</f>
        <v>0</v>
      </c>
      <c r="H119">
        <f>'Export Data'!Z119</f>
        <v>0</v>
      </c>
      <c r="I119">
        <f>'Export Data'!Y119</f>
        <v>0</v>
      </c>
      <c r="J119" s="80">
        <v>43832.663194444445</v>
      </c>
    </row>
    <row r="120" spans="1:10" x14ac:dyDescent="0.25">
      <c r="A120" t="str">
        <f>'Export Data'!X120&amp;", "&amp;'Export Data'!W120</f>
        <v xml:space="preserve">, </v>
      </c>
      <c r="B120" t="str">
        <f>IF('Export Data'!AT120="I will drive my scout, and I can drive other scouts TO camp.","DRIVE "&amp;'Export Data'!AU120,IF('Export Data'!AT120="I have arranged a ride for my scout TO camp..","Has Ride ("&amp;'Export Data'!AW120&amp;")",IF('Export Data'!AT120="I can drive ONLY my scout TO camp.","Has Ride (Family)",IF('Export Data'!AT120="Please find a ride for my scout TO camp.","Needs Ride",IF('Export Data'!AT120="My scout will drive themselves TO camp.","DRIVE (Self)","No Info")))))</f>
        <v>No Info</v>
      </c>
      <c r="C120" s="146" t="str">
        <f>IF('Export Data'!AX120="I will drive my scout, and I can drive other scouts HOME.","DRIVE "&amp;'Export Data'!AY120,IF('Export Data'!AX120="I have arranged a ride for my scout HOME.","Has Ride ("&amp;'Export Data'!BA120&amp;")",IF('Export Data'!AX120="I can drive ONLY my scout HOME.","Has Ride (Family)",IF('Export Data'!AX120="Please find a ride for my scout HOME.","Needs Ride",IF('Export Data'!AX120="My scout will drive themselves HOME.","DRIVE (Self)","No Info")))))</f>
        <v>No Info</v>
      </c>
      <c r="D120" s="147" t="str">
        <f>IF(NOT(ISBLANK('Export Data'!AV120)),"Drive to Camp: "&amp;'Export Data'!AV120&amp;CHAR(10),"")&amp;IF(NOT(ISBLANK('Export Data'!AZ120)),"Drive Home: "&amp;'Export Data'!AZ120,"")&amp; 'Export Data'!BI120</f>
        <v/>
      </c>
      <c r="E120" t="e">
        <f>IF(I120="179 Adult","Goat",VLOOKUP(A120,Contacts!$A$1:$F$103,3))</f>
        <v>#N/A</v>
      </c>
      <c r="F120" t="str">
        <f t="shared" si="2"/>
        <v xml:space="preserve">YY, </v>
      </c>
      <c r="G120">
        <f>'Export Data'!AA120</f>
        <v>0</v>
      </c>
      <c r="H120">
        <f>'Export Data'!Z120</f>
        <v>0</v>
      </c>
      <c r="I120">
        <f>'Export Data'!Y120</f>
        <v>0</v>
      </c>
      <c r="J120" s="80">
        <v>43832.663194444445</v>
      </c>
    </row>
    <row r="121" spans="1:10" x14ac:dyDescent="0.25">
      <c r="A121" t="str">
        <f>'Export Data'!X121&amp;", "&amp;'Export Data'!W121</f>
        <v xml:space="preserve">, </v>
      </c>
      <c r="B121" t="str">
        <f>IF('Export Data'!AT121="I will drive my scout, and I can drive other scouts TO camp.","DRIVE "&amp;'Export Data'!AU121,IF('Export Data'!AT121="I have arranged a ride for my scout TO camp..","Has Ride ("&amp;'Export Data'!AW121&amp;")",IF('Export Data'!AT121="I can drive ONLY my scout TO camp.","Has Ride (Family)",IF('Export Data'!AT121="Please find a ride for my scout TO camp.","Needs Ride",IF('Export Data'!AT121="My scout will drive themselves TO camp.","DRIVE (Self)","No Info")))))</f>
        <v>No Info</v>
      </c>
      <c r="C121" s="146" t="str">
        <f>IF('Export Data'!AX121="I will drive my scout, and I can drive other scouts HOME.","DRIVE "&amp;'Export Data'!AY121,IF('Export Data'!AX121="I have arranged a ride for my scout HOME.","Has Ride ("&amp;'Export Data'!BA121&amp;")",IF('Export Data'!AX121="I can drive ONLY my scout HOME.","Has Ride (Family)",IF('Export Data'!AX121="Please find a ride for my scout HOME.","Needs Ride",IF('Export Data'!AX121="My scout will drive themselves HOME.","DRIVE (Self)","No Info")))))</f>
        <v>No Info</v>
      </c>
      <c r="D121" s="147" t="str">
        <f>IF(NOT(ISBLANK('Export Data'!AV121)),"Drive to Camp: "&amp;'Export Data'!AV121&amp;CHAR(10),"")&amp;IF(NOT(ISBLANK('Export Data'!AZ121)),"Drive Home: "&amp;'Export Data'!AZ121,"")&amp; 'Export Data'!BI121</f>
        <v/>
      </c>
      <c r="E121" t="e">
        <f>IF(I121="179 Adult","Goat",VLOOKUP(A121,Contacts!$A$1:$F$103,3))</f>
        <v>#N/A</v>
      </c>
      <c r="F121" t="str">
        <f t="shared" si="2"/>
        <v xml:space="preserve">YY, </v>
      </c>
      <c r="G121">
        <f>'Export Data'!AA121</f>
        <v>0</v>
      </c>
      <c r="H121">
        <f>'Export Data'!Z121</f>
        <v>0</v>
      </c>
      <c r="I121">
        <f>'Export Data'!Y121</f>
        <v>0</v>
      </c>
      <c r="J121" s="80">
        <v>43832.663194444445</v>
      </c>
    </row>
    <row r="122" spans="1:10" x14ac:dyDescent="0.25">
      <c r="A122" t="str">
        <f>'Export Data'!X122&amp;", "&amp;'Export Data'!W122</f>
        <v xml:space="preserve">, </v>
      </c>
      <c r="B122" t="str">
        <f>IF('Export Data'!AT122="I will drive my scout, and I can drive other scouts TO camp.","DRIVE "&amp;'Export Data'!AU122,IF('Export Data'!AT122="I have arranged a ride for my scout TO camp..","Has Ride ("&amp;'Export Data'!AW122&amp;")",IF('Export Data'!AT122="I can drive ONLY my scout TO camp.","Has Ride (Family)",IF('Export Data'!AT122="Please find a ride for my scout TO camp.","Needs Ride",IF('Export Data'!AT122="My scout will drive themselves TO camp.","DRIVE (Self)","No Info")))))</f>
        <v>No Info</v>
      </c>
      <c r="C122" s="146" t="str">
        <f>IF('Export Data'!AX122="I will drive my scout, and I can drive other scouts HOME.","DRIVE "&amp;'Export Data'!AY122,IF('Export Data'!AX122="I have arranged a ride for my scout HOME.","Has Ride ("&amp;'Export Data'!BA122&amp;")",IF('Export Data'!AX122="I can drive ONLY my scout HOME.","Has Ride (Family)",IF('Export Data'!AX122="Please find a ride for my scout HOME.","Needs Ride",IF('Export Data'!AX122="My scout will drive themselves HOME.","DRIVE (Self)","No Info")))))</f>
        <v>No Info</v>
      </c>
      <c r="D122" s="147" t="str">
        <f>IF(NOT(ISBLANK('Export Data'!AV122)),"Drive to Camp: "&amp;'Export Data'!AV122&amp;CHAR(10),"")&amp;IF(NOT(ISBLANK('Export Data'!AZ122)),"Drive Home: "&amp;'Export Data'!AZ122,"")&amp; 'Export Data'!BI122</f>
        <v/>
      </c>
      <c r="E122" t="e">
        <f>IF(I122="179 Adult","Goat",VLOOKUP(A122,Contacts!$A$1:$F$103,3))</f>
        <v>#N/A</v>
      </c>
      <c r="F122" t="str">
        <f t="shared" si="2"/>
        <v xml:space="preserve">YY, </v>
      </c>
      <c r="G122">
        <f>'Export Data'!AA122</f>
        <v>0</v>
      </c>
      <c r="H122">
        <f>'Export Data'!Z122</f>
        <v>0</v>
      </c>
      <c r="I122">
        <f>'Export Data'!Y122</f>
        <v>0</v>
      </c>
      <c r="J122" s="80">
        <v>43832.663194444445</v>
      </c>
    </row>
    <row r="123" spans="1:10" x14ac:dyDescent="0.25">
      <c r="A123" t="str">
        <f>'Export Data'!X123&amp;", "&amp;'Export Data'!W123</f>
        <v xml:space="preserve">, </v>
      </c>
      <c r="B123" t="str">
        <f>IF('Export Data'!AT123="I will drive my scout, and I can drive other scouts TO camp.","DRIVE "&amp;'Export Data'!AU123,IF('Export Data'!AT123="I have arranged a ride for my scout TO camp..","Has Ride ("&amp;'Export Data'!AW123&amp;")",IF('Export Data'!AT123="I can drive ONLY my scout TO camp.","Has Ride (Family)",IF('Export Data'!AT123="Please find a ride for my scout TO camp.","Needs Ride",IF('Export Data'!AT123="My scout will drive themselves TO camp.","DRIVE (Self)","No Info")))))</f>
        <v>No Info</v>
      </c>
      <c r="C123" s="146" t="str">
        <f>IF('Export Data'!AX123="I will drive my scout, and I can drive other scouts HOME.","DRIVE "&amp;'Export Data'!AY123,IF('Export Data'!AX123="I have arranged a ride for my scout HOME.","Has Ride ("&amp;'Export Data'!BA123&amp;")",IF('Export Data'!AX123="I can drive ONLY my scout HOME.","Has Ride (Family)",IF('Export Data'!AX123="Please find a ride for my scout HOME.","Needs Ride",IF('Export Data'!AX123="My scout will drive themselves HOME.","DRIVE (Self)","No Info")))))</f>
        <v>No Info</v>
      </c>
      <c r="D123" s="147" t="str">
        <f>IF(NOT(ISBLANK('Export Data'!AV123)),"Drive to Camp: "&amp;'Export Data'!AV123&amp;CHAR(10),"")&amp;IF(NOT(ISBLANK('Export Data'!AZ123)),"Drive Home: "&amp;'Export Data'!AZ123,"")&amp; 'Export Data'!BI123</f>
        <v/>
      </c>
      <c r="E123" t="e">
        <f>IF(I123="179 Adult","Goat",VLOOKUP(A123,Contacts!$A$1:$F$103,3))</f>
        <v>#N/A</v>
      </c>
      <c r="F123" t="str">
        <f t="shared" si="2"/>
        <v xml:space="preserve">YY, </v>
      </c>
      <c r="G123">
        <f>'Export Data'!AA123</f>
        <v>0</v>
      </c>
      <c r="H123">
        <f>'Export Data'!Z123</f>
        <v>0</v>
      </c>
      <c r="I123">
        <f>'Export Data'!Y123</f>
        <v>0</v>
      </c>
      <c r="J123" s="80">
        <v>43832.663194444445</v>
      </c>
    </row>
    <row r="124" spans="1:10" x14ac:dyDescent="0.25">
      <c r="A124" t="str">
        <f>'Export Data'!X124&amp;", "&amp;'Export Data'!W124</f>
        <v xml:space="preserve">, </v>
      </c>
      <c r="B124" t="str">
        <f>IF('Export Data'!AT124="I will drive my scout, and I can drive other scouts TO camp.","DRIVE "&amp;'Export Data'!AU124,IF('Export Data'!AT124="I have arranged a ride for my scout TO camp..","Has Ride ("&amp;'Export Data'!AW124&amp;")",IF('Export Data'!AT124="I can drive ONLY my scout TO camp.","Has Ride (Family)",IF('Export Data'!AT124="Please find a ride for my scout TO camp.","Needs Ride",IF('Export Data'!AT124="My scout will drive themselves TO camp.","DRIVE (Self)","No Info")))))</f>
        <v>No Info</v>
      </c>
      <c r="C124" s="146" t="str">
        <f>IF('Export Data'!AX124="I will drive my scout, and I can drive other scouts HOME.","DRIVE "&amp;'Export Data'!AY124,IF('Export Data'!AX124="I have arranged a ride for my scout HOME.","Has Ride ("&amp;'Export Data'!BA124&amp;")",IF('Export Data'!AX124="I can drive ONLY my scout HOME.","Has Ride (Family)",IF('Export Data'!AX124="Please find a ride for my scout HOME.","Needs Ride",IF('Export Data'!AX124="My scout will drive themselves HOME.","DRIVE (Self)","No Info")))))</f>
        <v>No Info</v>
      </c>
      <c r="D124" s="147" t="str">
        <f>IF(NOT(ISBLANK('Export Data'!AV124)),"Drive to Camp: "&amp;'Export Data'!AV124&amp;CHAR(10),"")&amp;IF(NOT(ISBLANK('Export Data'!AZ124)),"Drive Home: "&amp;'Export Data'!AZ124,"")&amp; 'Export Data'!BI124</f>
        <v/>
      </c>
      <c r="E124" t="e">
        <f>IF(I124="179 Adult","Goat",VLOOKUP(A124,Contacts!$A$1:$F$103,3))</f>
        <v>#N/A</v>
      </c>
      <c r="F124" t="str">
        <f t="shared" si="2"/>
        <v xml:space="preserve">YY, </v>
      </c>
      <c r="G124">
        <f>'Export Data'!AA124</f>
        <v>0</v>
      </c>
      <c r="H124">
        <f>'Export Data'!Z124</f>
        <v>0</v>
      </c>
      <c r="I124">
        <f>'Export Data'!Y124</f>
        <v>0</v>
      </c>
      <c r="J124" s="80">
        <v>43832.663194444445</v>
      </c>
    </row>
    <row r="125" spans="1:10" x14ac:dyDescent="0.25">
      <c r="A125" t="str">
        <f>'Export Data'!X125&amp;", "&amp;'Export Data'!W125</f>
        <v xml:space="preserve">, </v>
      </c>
      <c r="B125" t="str">
        <f>IF('Export Data'!AT125="I will drive my scout, and I can drive other scouts TO camp.","DRIVE "&amp;'Export Data'!AU125,IF('Export Data'!AT125="I have arranged a ride for my scout TO camp..","Has Ride ("&amp;'Export Data'!AW125&amp;")",IF('Export Data'!AT125="I can drive ONLY my scout TO camp.","Has Ride (Family)",IF('Export Data'!AT125="Please find a ride for my scout TO camp.","Needs Ride",IF('Export Data'!AT125="My scout will drive themselves TO camp.","DRIVE (Self)","No Info")))))</f>
        <v>No Info</v>
      </c>
      <c r="C125" s="146" t="str">
        <f>IF('Export Data'!AX125="I will drive my scout, and I can drive other scouts HOME.","DRIVE "&amp;'Export Data'!AY125,IF('Export Data'!AX125="I have arranged a ride for my scout HOME.","Has Ride ("&amp;'Export Data'!BA125&amp;")",IF('Export Data'!AX125="I can drive ONLY my scout HOME.","Has Ride (Family)",IF('Export Data'!AX125="Please find a ride for my scout HOME.","Needs Ride",IF('Export Data'!AX125="My scout will drive themselves HOME.","DRIVE (Self)","No Info")))))</f>
        <v>No Info</v>
      </c>
      <c r="D125" s="147" t="str">
        <f>IF(NOT(ISBLANK('Export Data'!AV125)),"Drive to Camp: "&amp;'Export Data'!AV125&amp;CHAR(10),"")&amp;IF(NOT(ISBLANK('Export Data'!AZ125)),"Drive Home: "&amp;'Export Data'!AZ125,"")&amp; 'Export Data'!BI125</f>
        <v/>
      </c>
      <c r="E125" t="e">
        <f>IF(I125="179 Adult","Goat",VLOOKUP(A125,Contacts!$A$1:$F$103,3))</f>
        <v>#N/A</v>
      </c>
      <c r="F125" t="str">
        <f t="shared" ref="F64:F127" si="3">IF(I125="179 Adult","AA"&amp;LEFT(A125,3),IF(I125="179 Sibling","SS"&amp;LEFT(A125,3),"YY"&amp;LEFT(A125,3)))</f>
        <v xml:space="preserve">YY, </v>
      </c>
      <c r="G125">
        <f>'Export Data'!AA125</f>
        <v>0</v>
      </c>
      <c r="H125">
        <f>'Export Data'!Z125</f>
        <v>0</v>
      </c>
      <c r="I125">
        <f>'Export Data'!Y125</f>
        <v>0</v>
      </c>
      <c r="J125" s="80">
        <f>'Export Data'!M125</f>
        <v>0</v>
      </c>
    </row>
    <row r="126" spans="1:10" x14ac:dyDescent="0.25">
      <c r="A126" t="str">
        <f>'Export Data'!X126&amp;", "&amp;'Export Data'!W126</f>
        <v xml:space="preserve">, </v>
      </c>
      <c r="B126" t="str">
        <f>IF('Export Data'!AT126="I will drive my scout, and I can drive other scouts TO camp.","DRIVE "&amp;'Export Data'!AU126,IF('Export Data'!AT126="I have arranged a ride for my scout TO camp..","Has Ride ("&amp;'Export Data'!AW126&amp;")",IF('Export Data'!AT126="I can drive ONLY my scout TO camp.","Has Ride (Family)",IF('Export Data'!AT126="Please find a ride for my scout TO camp.","Needs Ride",IF('Export Data'!AT126="My scout will drive themselves TO camp.","DRIVE (Self)","No Info")))))</f>
        <v>No Info</v>
      </c>
      <c r="C126" s="146" t="str">
        <f>IF('Export Data'!AX126="I will drive my scout, and I can drive other scouts HOME.","DRIVE "&amp;'Export Data'!AY126,IF('Export Data'!AX126="I have arranged a ride for my scout HOME.","Has Ride ("&amp;'Export Data'!BA126&amp;")",IF('Export Data'!AX126="I can drive ONLY my scout HOME.","Has Ride (Family)",IF('Export Data'!AX126="Please find a ride for my scout HOME.","Needs Ride",IF('Export Data'!AX126="My scout will drive themselves HOME.","DRIVE (Self)","No Info")))))</f>
        <v>No Info</v>
      </c>
      <c r="D126" s="147" t="str">
        <f>IF(NOT(ISBLANK('Export Data'!AV126)),"Drive to Camp: "&amp;'Export Data'!AV126&amp;CHAR(10),"")&amp;IF(NOT(ISBLANK('Export Data'!AZ126)),"Drive Home: "&amp;'Export Data'!AZ126,"")&amp; 'Export Data'!BI126</f>
        <v/>
      </c>
      <c r="E126" t="e">
        <f>IF(I126="179 Adult","Goat",VLOOKUP(A126,Contacts!$A$1:$F$103,3))</f>
        <v>#N/A</v>
      </c>
      <c r="F126" t="str">
        <f t="shared" si="3"/>
        <v xml:space="preserve">YY, </v>
      </c>
      <c r="G126">
        <f>'Export Data'!AA126</f>
        <v>0</v>
      </c>
      <c r="H126">
        <f>'Export Data'!Z126</f>
        <v>0</v>
      </c>
      <c r="I126">
        <f>'Export Data'!Y126</f>
        <v>0</v>
      </c>
      <c r="J126" s="80">
        <f>'Export Data'!M126</f>
        <v>0</v>
      </c>
    </row>
    <row r="127" spans="1:10" x14ac:dyDescent="0.25">
      <c r="A127" t="str">
        <f>'Export Data'!X127&amp;", "&amp;'Export Data'!W127</f>
        <v xml:space="preserve">, </v>
      </c>
      <c r="B127" t="str">
        <f>IF('Export Data'!AT127="I will drive my scout, and I can drive other scouts TO camp.","DRIVE "&amp;'Export Data'!AU127,IF('Export Data'!AT127="I have arranged a ride for my scout TO camp..","Has Ride ("&amp;'Export Data'!AW127&amp;")",IF('Export Data'!AT127="I can drive ONLY my scout TO camp.","Has Ride (Family)",IF('Export Data'!AT127="Please find a ride for my scout TO camp.","Needs Ride",IF('Export Data'!AT127="My scout will drive themselves TO camp.","DRIVE (Self)","No Info")))))</f>
        <v>No Info</v>
      </c>
      <c r="C127" s="146" t="str">
        <f>IF('Export Data'!AX127="I will drive my scout, and I can drive other scouts HOME.","DRIVE "&amp;'Export Data'!AY127,IF('Export Data'!AX127="I have arranged a ride for my scout HOME.","Has Ride ("&amp;'Export Data'!BA127&amp;")",IF('Export Data'!AX127="I can drive ONLY my scout HOME.","Has Ride (Family)",IF('Export Data'!AX127="Please find a ride for my scout HOME.","Needs Ride",IF('Export Data'!AX127="My scout will drive themselves HOME.","DRIVE (Self)","No Info")))))</f>
        <v>No Info</v>
      </c>
      <c r="D127" s="147" t="str">
        <f>IF(NOT(ISBLANK('Export Data'!AV127)),"Drive to Camp: "&amp;'Export Data'!AV127&amp;CHAR(10),"")&amp;IF(NOT(ISBLANK('Export Data'!AZ127)),"Drive Home: "&amp;'Export Data'!AZ127,"")&amp; 'Export Data'!BI127</f>
        <v/>
      </c>
      <c r="E127" t="e">
        <f>IF(I127="179 Adult","Goat",VLOOKUP(A127,Contacts!$A$1:$F$103,3))</f>
        <v>#N/A</v>
      </c>
      <c r="F127" t="str">
        <f t="shared" si="3"/>
        <v xml:space="preserve">YY, </v>
      </c>
      <c r="G127">
        <f>'Export Data'!AA127</f>
        <v>0</v>
      </c>
      <c r="H127">
        <f>'Export Data'!Z127</f>
        <v>0</v>
      </c>
      <c r="I127">
        <f>'Export Data'!Y127</f>
        <v>0</v>
      </c>
      <c r="J127" s="80">
        <f>'Export Data'!M127</f>
        <v>0</v>
      </c>
    </row>
    <row r="128" spans="1:10" x14ac:dyDescent="0.25">
      <c r="A128" t="str">
        <f>'Export Data'!X128&amp;", "&amp;'Export Data'!W128</f>
        <v xml:space="preserve">, </v>
      </c>
      <c r="B128" t="str">
        <f>IF('Export Data'!AT128="I will drive my scout, and I can drive other scouts TO camp.","DRIVE "&amp;'Export Data'!AU128,IF('Export Data'!AT128="I have arranged a ride for my scout TO camp..","Has Ride ("&amp;'Export Data'!AW128&amp;")",IF('Export Data'!AT128="I can drive ONLY my scout TO camp.","Has Ride (Family)",IF('Export Data'!AT128="Please find a ride for my scout TO camp.","Needs Ride",IF('Export Data'!AT128="My scout will drive themselves TO camp.","DRIVE (Self)","No Info")))))</f>
        <v>No Info</v>
      </c>
      <c r="C128" s="146" t="str">
        <f>IF('Export Data'!AX128="I will drive my scout, and I can drive other scouts HOME.","DRIVE "&amp;'Export Data'!AY128,IF('Export Data'!AX128="I have arranged a ride for my scout HOME.","Has Ride ("&amp;'Export Data'!BA128&amp;")",IF('Export Data'!AX128="I can drive ONLY my scout HOME.","Has Ride (Family)",IF('Export Data'!AX128="Please find a ride for my scout HOME.","Needs Ride",IF('Export Data'!AX128="My scout will drive themselves HOME.","DRIVE (Self)","No Info")))))</f>
        <v>No Info</v>
      </c>
      <c r="D128" s="147" t="str">
        <f>IF(NOT(ISBLANK('Export Data'!AV128)),"Drive to Camp: "&amp;'Export Data'!AV128&amp;CHAR(10),"")&amp;IF(NOT(ISBLANK('Export Data'!AZ128)),"Drive Home: "&amp;'Export Data'!AZ128,"")&amp; 'Export Data'!BI128</f>
        <v/>
      </c>
      <c r="E128" t="e">
        <f>IF(I128="179 Adult","Goat",VLOOKUP(A128,Contacts!$A$1:$F$103,3))</f>
        <v>#N/A</v>
      </c>
      <c r="F128" t="str">
        <f t="shared" ref="F128:F130" si="4">IF(I128="179 Adult","AA"&amp;LEFT(A128,3),IF(I128="179 Sibling","SS"&amp;LEFT(A128,3),"YY"&amp;LEFT(A128,3)))</f>
        <v xml:space="preserve">YY, </v>
      </c>
      <c r="G128">
        <f>'Export Data'!AA128</f>
        <v>0</v>
      </c>
      <c r="H128">
        <f>'Export Data'!Z128</f>
        <v>0</v>
      </c>
      <c r="I128">
        <f>'Export Data'!Y128</f>
        <v>0</v>
      </c>
      <c r="J128" s="80">
        <f>'Export Data'!M128</f>
        <v>0</v>
      </c>
    </row>
    <row r="129" spans="1:10" x14ac:dyDescent="0.25">
      <c r="A129" t="str">
        <f>'Export Data'!X129&amp;", "&amp;'Export Data'!W129</f>
        <v xml:space="preserve">, </v>
      </c>
      <c r="B129" t="str">
        <f>IF('Export Data'!AT129="I will drive my scout, and I can drive other scouts TO camp.","DRIVE "&amp;'Export Data'!AU129,IF('Export Data'!AT129="I have arranged a ride for my scout TO camp..","Has Ride ("&amp;'Export Data'!AW129&amp;")",IF('Export Data'!AT129="I can drive ONLY my scout TO camp.","Has Ride (Family)",IF('Export Data'!AT129="Please find a ride for my scout TO camp.","Needs Ride",IF('Export Data'!AT129="My scout will drive themselves TO camp.","DRIVE (Self)","No Info")))))</f>
        <v>No Info</v>
      </c>
      <c r="C129" s="146" t="str">
        <f>IF('Export Data'!AX129="I will drive my scout, and I can drive other scouts HOME.","DRIVE "&amp;'Export Data'!AY129,IF('Export Data'!AX129="I have arranged a ride for my scout HOME.","Has Ride ("&amp;'Export Data'!BA129&amp;")",IF('Export Data'!AX129="I can drive ONLY my scout HOME.","Has Ride (Family)",IF('Export Data'!AX129="Please find a ride for my scout HOME.","Needs Ride",IF('Export Data'!AX129="My scout will drive themselves HOME.","DRIVE (Self)","No Info")))))</f>
        <v>No Info</v>
      </c>
      <c r="D129" s="147" t="str">
        <f>IF(NOT(ISBLANK('Export Data'!AV129)),"Drive to Camp: "&amp;'Export Data'!AV129&amp;CHAR(10),"")&amp;IF(NOT(ISBLANK('Export Data'!AZ129)),"Drive Home: "&amp;'Export Data'!AZ129,"")&amp; 'Export Data'!BI129</f>
        <v/>
      </c>
      <c r="E129" t="e">
        <f>IF(I129="179 Adult","Goat",VLOOKUP(A129,Contacts!$A$1:$F$103,3))</f>
        <v>#N/A</v>
      </c>
      <c r="F129" t="str">
        <f t="shared" si="4"/>
        <v xml:space="preserve">YY, </v>
      </c>
      <c r="G129">
        <f>'Export Data'!AA129</f>
        <v>0</v>
      </c>
      <c r="H129">
        <f>'Export Data'!Z129</f>
        <v>0</v>
      </c>
      <c r="I129">
        <f>'Export Data'!Y129</f>
        <v>0</v>
      </c>
      <c r="J129" s="80">
        <f>'Export Data'!M129</f>
        <v>0</v>
      </c>
    </row>
    <row r="130" spans="1:10" x14ac:dyDescent="0.25">
      <c r="A130" t="str">
        <f>'Export Data'!X130&amp;", "&amp;'Export Data'!W130</f>
        <v xml:space="preserve">, </v>
      </c>
      <c r="B130" t="str">
        <f>IF('Export Data'!AT130="I will drive my scout, and I can drive other scouts TO camp.","DRIVE "&amp;'Export Data'!AU130,IF('Export Data'!AT130="I have arranged a ride for my scout TO camp..","Has Ride ("&amp;'Export Data'!AW130&amp;")",IF('Export Data'!AT130="I can drive ONLY my scout TO camp.","Has Ride (Family)",IF('Export Data'!AT130="Please find a ride for my scout TO camp.","Needs Ride",IF('Export Data'!AT130="My scout will drive themselves TO camp.","DRIVE (Self)","No Info")))))</f>
        <v>No Info</v>
      </c>
      <c r="C130" s="146" t="str">
        <f>IF('Export Data'!AX130="I will drive my scout, and I can drive other scouts HOME.","DRIVE "&amp;'Export Data'!AY130,IF('Export Data'!AX130="I have arranged a ride for my scout HOME.","Has Ride ("&amp;'Export Data'!BA130&amp;")",IF('Export Data'!AX130="I can drive ONLY my scout HOME.","Has Ride (Family)",IF('Export Data'!AX130="Please find a ride for my scout HOME.","Needs Ride",IF('Export Data'!AX130="My scout will drive themselves HOME.","DRIVE (Self)","No Info")))))</f>
        <v>No Info</v>
      </c>
      <c r="D130" s="147" t="str">
        <f>IF(NOT(ISBLANK('Export Data'!AV130)),"Drive to Camp: "&amp;'Export Data'!AV130&amp;CHAR(10),"")&amp;IF(NOT(ISBLANK('Export Data'!AZ130)),"Drive Home: "&amp;'Export Data'!AZ130,"")&amp; 'Export Data'!BI130</f>
        <v/>
      </c>
      <c r="E130" t="e">
        <f>IF(I130="179 Adult","Goat",VLOOKUP(A130,Contacts!$A$1:$F$103,3))</f>
        <v>#N/A</v>
      </c>
      <c r="F130" t="str">
        <f t="shared" si="4"/>
        <v xml:space="preserve">YY, </v>
      </c>
      <c r="G130">
        <f>'Export Data'!AA130</f>
        <v>0</v>
      </c>
      <c r="H130">
        <f>'Export Data'!Z130</f>
        <v>0</v>
      </c>
      <c r="I130">
        <f>'Export Data'!Y130</f>
        <v>0</v>
      </c>
      <c r="J130" s="80">
        <f>'Export Data'!M130</f>
        <v>0</v>
      </c>
    </row>
    <row r="131" spans="1:10" x14ac:dyDescent="0.25">
      <c r="C131" s="146"/>
      <c r="E131" s="1"/>
      <c r="F131" s="1"/>
    </row>
    <row r="132" spans="1:10" x14ac:dyDescent="0.25">
      <c r="C132" s="146"/>
      <c r="E132" s="1"/>
      <c r="F132" s="1"/>
    </row>
    <row r="133" spans="1:10" x14ac:dyDescent="0.25">
      <c r="C133" s="146"/>
      <c r="E133" s="1"/>
      <c r="F133" s="1"/>
    </row>
    <row r="134" spans="1:10" x14ac:dyDescent="0.25">
      <c r="C134" s="146"/>
      <c r="E134" s="1"/>
      <c r="F134" s="1"/>
    </row>
    <row r="135" spans="1:10" x14ac:dyDescent="0.25">
      <c r="C135" s="146"/>
      <c r="E135" s="1"/>
      <c r="F135" s="1"/>
    </row>
    <row r="136" spans="1:10" x14ac:dyDescent="0.25">
      <c r="C136" s="146"/>
      <c r="E136" s="1"/>
      <c r="F136" s="1"/>
    </row>
    <row r="137" spans="1:10" x14ac:dyDescent="0.25">
      <c r="C137" s="146"/>
      <c r="E137" s="1"/>
      <c r="F137" s="1"/>
    </row>
    <row r="138" spans="1:10" x14ac:dyDescent="0.25">
      <c r="C138" s="146"/>
      <c r="E138" s="1"/>
      <c r="F138" s="1"/>
    </row>
    <row r="139" spans="1:10" x14ac:dyDescent="0.25">
      <c r="C139" s="146"/>
      <c r="E139" s="1"/>
      <c r="F139" s="1"/>
    </row>
    <row r="140" spans="1:10" x14ac:dyDescent="0.25">
      <c r="C140" s="146"/>
      <c r="E140" s="1"/>
      <c r="F140" s="1"/>
    </row>
    <row r="141" spans="1:10" x14ac:dyDescent="0.25">
      <c r="C141" s="146"/>
      <c r="E141" s="1"/>
      <c r="F141" s="1"/>
    </row>
    <row r="142" spans="1:10" x14ac:dyDescent="0.25">
      <c r="C142" s="146"/>
      <c r="E142" s="1"/>
      <c r="F142" s="1"/>
    </row>
    <row r="143" spans="1:10" x14ac:dyDescent="0.25">
      <c r="C143" s="146"/>
      <c r="E143" s="1"/>
      <c r="F143" s="1"/>
    </row>
    <row r="144" spans="1:10" x14ac:dyDescent="0.25">
      <c r="C144" s="146"/>
      <c r="E144" s="1"/>
      <c r="F144" s="1"/>
    </row>
    <row r="145" spans="3:6" x14ac:dyDescent="0.25">
      <c r="C145" s="146"/>
      <c r="E145" s="1"/>
      <c r="F145" s="1"/>
    </row>
    <row r="146" spans="3:6" x14ac:dyDescent="0.25">
      <c r="C146" s="146"/>
      <c r="E146" s="1"/>
      <c r="F146" s="1"/>
    </row>
    <row r="147" spans="3:6" x14ac:dyDescent="0.25">
      <c r="C147" s="146"/>
      <c r="E147" s="1"/>
      <c r="F147" s="1"/>
    </row>
    <row r="148" spans="3:6" x14ac:dyDescent="0.25">
      <c r="C148" s="146"/>
      <c r="E148" s="1"/>
      <c r="F148" s="1"/>
    </row>
    <row r="149" spans="3:6" x14ac:dyDescent="0.25">
      <c r="C149" s="146"/>
      <c r="E149" s="1"/>
      <c r="F149" s="1"/>
    </row>
    <row r="150" spans="3:6" x14ac:dyDescent="0.25">
      <c r="C150" s="146"/>
      <c r="E150" s="1"/>
      <c r="F150" s="1"/>
    </row>
    <row r="151" spans="3:6" x14ac:dyDescent="0.25">
      <c r="C151" s="146"/>
      <c r="E151" s="1"/>
      <c r="F151" s="1"/>
    </row>
    <row r="152" spans="3:6" x14ac:dyDescent="0.25">
      <c r="C152" s="146"/>
      <c r="E152" s="1"/>
      <c r="F152" s="1"/>
    </row>
    <row r="153" spans="3:6" x14ac:dyDescent="0.25">
      <c r="C153" s="146"/>
      <c r="E153" s="1"/>
      <c r="F153" s="1"/>
    </row>
    <row r="154" spans="3:6" x14ac:dyDescent="0.25">
      <c r="C154" s="146"/>
      <c r="E154" s="1"/>
      <c r="F154" s="1"/>
    </row>
    <row r="155" spans="3:6" x14ac:dyDescent="0.25">
      <c r="C155" s="146"/>
      <c r="E155" s="1"/>
      <c r="F155" s="1"/>
    </row>
    <row r="156" spans="3:6" x14ac:dyDescent="0.25">
      <c r="C156" s="146"/>
      <c r="E156" s="1"/>
      <c r="F156" s="1"/>
    </row>
    <row r="157" spans="3:6" x14ac:dyDescent="0.25">
      <c r="C157" s="146"/>
      <c r="E157" s="1"/>
      <c r="F157" s="1"/>
    </row>
    <row r="158" spans="3:6" x14ac:dyDescent="0.25">
      <c r="C158" s="146"/>
      <c r="E158" s="1"/>
      <c r="F158" s="1"/>
    </row>
    <row r="159" spans="3:6" x14ac:dyDescent="0.25">
      <c r="C159" s="146"/>
      <c r="E159" s="1"/>
      <c r="F159" s="1"/>
    </row>
    <row r="160" spans="3:6" x14ac:dyDescent="0.25">
      <c r="C160" s="146"/>
      <c r="E160" s="1"/>
      <c r="F160" s="1"/>
    </row>
    <row r="161" spans="3:6" x14ac:dyDescent="0.25">
      <c r="C161" s="146"/>
      <c r="E161" s="1"/>
      <c r="F161" s="1"/>
    </row>
    <row r="162" spans="3:6" x14ac:dyDescent="0.25">
      <c r="C162" s="146"/>
      <c r="E162" s="1"/>
      <c r="F162" s="1"/>
    </row>
    <row r="163" spans="3:6" x14ac:dyDescent="0.25">
      <c r="C163" s="146"/>
      <c r="E163" s="1"/>
      <c r="F163" s="1"/>
    </row>
    <row r="164" spans="3:6" x14ac:dyDescent="0.25">
      <c r="C164" s="146"/>
      <c r="E164" s="1"/>
      <c r="F164" s="1"/>
    </row>
    <row r="165" spans="3:6" x14ac:dyDescent="0.25">
      <c r="C165" s="146"/>
      <c r="E165" s="1"/>
      <c r="F165" s="1"/>
    </row>
    <row r="166" spans="3:6" x14ac:dyDescent="0.25">
      <c r="C166" s="146"/>
      <c r="E166" s="1"/>
      <c r="F166" s="1"/>
    </row>
    <row r="167" spans="3:6" x14ac:dyDescent="0.25">
      <c r="C167" s="146"/>
      <c r="E167" s="1"/>
      <c r="F167" s="1"/>
    </row>
    <row r="168" spans="3:6" x14ac:dyDescent="0.25">
      <c r="C168" s="146"/>
      <c r="E168" s="1"/>
      <c r="F168" s="1"/>
    </row>
    <row r="169" spans="3:6" x14ac:dyDescent="0.25">
      <c r="C169" s="146"/>
      <c r="E169" s="1"/>
      <c r="F169" s="1"/>
    </row>
    <row r="170" spans="3:6" x14ac:dyDescent="0.25">
      <c r="C170" s="146"/>
      <c r="E170" s="1"/>
      <c r="F170" s="1"/>
    </row>
    <row r="171" spans="3:6" x14ac:dyDescent="0.25">
      <c r="C171" s="146"/>
      <c r="E171" s="1"/>
      <c r="F171" s="1"/>
    </row>
    <row r="172" spans="3:6" x14ac:dyDescent="0.25">
      <c r="C172" s="146"/>
      <c r="E172" s="1"/>
      <c r="F172" s="1"/>
    </row>
    <row r="173" spans="3:6" x14ac:dyDescent="0.25">
      <c r="C173" s="146"/>
      <c r="E173" s="1"/>
      <c r="F173" s="1"/>
    </row>
    <row r="174" spans="3:6" x14ac:dyDescent="0.25">
      <c r="C174" s="146"/>
      <c r="E174" s="1"/>
      <c r="F174" s="1"/>
    </row>
    <row r="175" spans="3:6" x14ac:dyDescent="0.25">
      <c r="C175" s="146"/>
      <c r="E175" s="1"/>
      <c r="F175" s="1"/>
    </row>
    <row r="176" spans="3:6" x14ac:dyDescent="0.25">
      <c r="C176" s="146"/>
      <c r="E176" s="1"/>
      <c r="F176" s="1"/>
    </row>
    <row r="177" spans="3:6" x14ac:dyDescent="0.25">
      <c r="C177" s="146"/>
      <c r="E177" s="1"/>
      <c r="F177" s="1"/>
    </row>
    <row r="178" spans="3:6" x14ac:dyDescent="0.25">
      <c r="C178" s="146"/>
      <c r="E178" s="1"/>
      <c r="F178" s="1"/>
    </row>
    <row r="179" spans="3:6" x14ac:dyDescent="0.25">
      <c r="C179" s="146"/>
      <c r="E179" s="1"/>
      <c r="F179" s="1"/>
    </row>
    <row r="180" spans="3:6" x14ac:dyDescent="0.25">
      <c r="C180" s="146"/>
      <c r="E180" s="1"/>
      <c r="F180" s="1"/>
    </row>
    <row r="181" spans="3:6" x14ac:dyDescent="0.25">
      <c r="C181" s="146"/>
      <c r="E181" s="1"/>
      <c r="F181" s="1"/>
    </row>
    <row r="182" spans="3:6" x14ac:dyDescent="0.25">
      <c r="C182" s="146"/>
      <c r="E182" s="1"/>
      <c r="F182" s="1"/>
    </row>
    <row r="183" spans="3:6" x14ac:dyDescent="0.25">
      <c r="C183" s="146"/>
      <c r="E183" s="1"/>
      <c r="F183" s="1"/>
    </row>
    <row r="184" spans="3:6" x14ac:dyDescent="0.25">
      <c r="C184" s="146"/>
      <c r="E184" s="1"/>
      <c r="F184" s="1"/>
    </row>
    <row r="185" spans="3:6" x14ac:dyDescent="0.25">
      <c r="C185" s="146"/>
      <c r="E185" s="1"/>
      <c r="F185" s="1"/>
    </row>
    <row r="186" spans="3:6" x14ac:dyDescent="0.25">
      <c r="C186" s="146"/>
      <c r="E186" s="1"/>
      <c r="F186" s="1"/>
    </row>
    <row r="187" spans="3:6" x14ac:dyDescent="0.25">
      <c r="C187" s="146"/>
      <c r="E187" s="1"/>
      <c r="F187" s="1"/>
    </row>
    <row r="188" spans="3:6" x14ac:dyDescent="0.25">
      <c r="C188" s="146"/>
      <c r="E188" s="1"/>
      <c r="F188" s="1"/>
    </row>
    <row r="189" spans="3:6" x14ac:dyDescent="0.25">
      <c r="C189" s="146"/>
      <c r="E189" s="1"/>
      <c r="F189" s="1"/>
    </row>
    <row r="190" spans="3:6" x14ac:dyDescent="0.25">
      <c r="C190" s="146"/>
      <c r="E190" s="1"/>
      <c r="F190" s="1"/>
    </row>
    <row r="191" spans="3:6" x14ac:dyDescent="0.25">
      <c r="C191" s="146"/>
      <c r="E191" s="1"/>
      <c r="F191" s="1"/>
    </row>
    <row r="192" spans="3:6" x14ac:dyDescent="0.25">
      <c r="C192" s="146"/>
      <c r="E192" s="1"/>
      <c r="F192" s="1"/>
    </row>
    <row r="193" spans="3:6" x14ac:dyDescent="0.25">
      <c r="C193" s="146"/>
      <c r="E193" s="1"/>
      <c r="F193" s="1"/>
    </row>
    <row r="194" spans="3:6" x14ac:dyDescent="0.25">
      <c r="C194" s="146"/>
      <c r="E194" s="1"/>
      <c r="F194" s="1"/>
    </row>
    <row r="195" spans="3:6" x14ac:dyDescent="0.25">
      <c r="C195" s="146"/>
      <c r="E195" s="1"/>
      <c r="F195" s="1"/>
    </row>
    <row r="196" spans="3:6" x14ac:dyDescent="0.25">
      <c r="C196" s="146"/>
      <c r="E196" s="1"/>
      <c r="F196" s="1"/>
    </row>
    <row r="197" spans="3:6" x14ac:dyDescent="0.25">
      <c r="C197" s="146"/>
      <c r="E197" s="1"/>
      <c r="F197" s="1"/>
    </row>
    <row r="198" spans="3:6" x14ac:dyDescent="0.25">
      <c r="C198" s="146"/>
      <c r="E198" s="1"/>
      <c r="F198" s="1"/>
    </row>
    <row r="199" spans="3:6" x14ac:dyDescent="0.25">
      <c r="C199" s="146"/>
      <c r="E199" s="1"/>
      <c r="F199" s="1"/>
    </row>
    <row r="200" spans="3:6" x14ac:dyDescent="0.25">
      <c r="C200" s="146"/>
      <c r="E200" s="1"/>
      <c r="F200" s="1"/>
    </row>
    <row r="201" spans="3:6" x14ac:dyDescent="0.25">
      <c r="C201" s="146"/>
      <c r="E201" s="1"/>
      <c r="F201" s="1"/>
    </row>
    <row r="202" spans="3:6" x14ac:dyDescent="0.25">
      <c r="C202" s="146"/>
      <c r="E202" s="1"/>
      <c r="F202" s="1"/>
    </row>
    <row r="203" spans="3:6" x14ac:dyDescent="0.25">
      <c r="C203" s="146"/>
      <c r="E203" s="1"/>
      <c r="F203" s="1"/>
    </row>
    <row r="204" spans="3:6" x14ac:dyDescent="0.25">
      <c r="C204" s="146"/>
      <c r="E204" s="1"/>
      <c r="F204" s="1"/>
    </row>
    <row r="205" spans="3:6" x14ac:dyDescent="0.25">
      <c r="C205" s="146"/>
      <c r="E205" s="1"/>
      <c r="F205" s="1"/>
    </row>
    <row r="206" spans="3:6" x14ac:dyDescent="0.25">
      <c r="C206" s="146"/>
      <c r="E206" s="1"/>
      <c r="F206" s="1"/>
    </row>
    <row r="207" spans="3:6" x14ac:dyDescent="0.25">
      <c r="C207" s="146"/>
      <c r="E207" s="1"/>
      <c r="F207" s="1"/>
    </row>
    <row r="208" spans="3:6" x14ac:dyDescent="0.25">
      <c r="C208" s="146"/>
      <c r="E208" s="1"/>
      <c r="F208" s="1"/>
    </row>
    <row r="209" spans="3:6" x14ac:dyDescent="0.25">
      <c r="C209" s="146"/>
      <c r="E209" s="1"/>
      <c r="F209" s="1"/>
    </row>
    <row r="210" spans="3:6" x14ac:dyDescent="0.25">
      <c r="C210" s="146"/>
      <c r="E210" s="1"/>
      <c r="F210" s="1"/>
    </row>
    <row r="211" spans="3:6" x14ac:dyDescent="0.25">
      <c r="C211" s="146"/>
      <c r="E211" s="1"/>
      <c r="F211" s="1"/>
    </row>
    <row r="212" spans="3:6" x14ac:dyDescent="0.25">
      <c r="C212" s="146"/>
      <c r="E212" s="1"/>
      <c r="F212" s="1"/>
    </row>
    <row r="213" spans="3:6" x14ac:dyDescent="0.25">
      <c r="C213" s="146"/>
      <c r="E213" s="1"/>
      <c r="F213" s="1"/>
    </row>
    <row r="214" spans="3:6" x14ac:dyDescent="0.25">
      <c r="C214" s="146"/>
      <c r="E214" s="1"/>
      <c r="F214" s="1"/>
    </row>
    <row r="215" spans="3:6" x14ac:dyDescent="0.25">
      <c r="C215" s="146"/>
      <c r="E215" s="1"/>
      <c r="F215" s="1"/>
    </row>
    <row r="216" spans="3:6" x14ac:dyDescent="0.25">
      <c r="C216" s="146"/>
      <c r="E216" s="1"/>
      <c r="F216" s="1"/>
    </row>
    <row r="217" spans="3:6" x14ac:dyDescent="0.25">
      <c r="C217" s="146"/>
      <c r="E217" s="1"/>
      <c r="F217" s="1"/>
    </row>
    <row r="218" spans="3:6" x14ac:dyDescent="0.25">
      <c r="C218" s="146"/>
      <c r="E218" s="1"/>
      <c r="F218" s="1"/>
    </row>
    <row r="219" spans="3:6" x14ac:dyDescent="0.25">
      <c r="C219" s="146"/>
      <c r="E219" s="1"/>
      <c r="F219" s="1"/>
    </row>
    <row r="220" spans="3:6" x14ac:dyDescent="0.25">
      <c r="C220" s="146"/>
      <c r="E220" s="1"/>
      <c r="F220" s="1"/>
    </row>
    <row r="221" spans="3:6" x14ac:dyDescent="0.25">
      <c r="C221" s="146"/>
      <c r="E221" s="1"/>
      <c r="F221" s="1"/>
    </row>
    <row r="222" spans="3:6" x14ac:dyDescent="0.25">
      <c r="C222" s="146"/>
      <c r="E222" s="1"/>
      <c r="F222" s="1"/>
    </row>
    <row r="223" spans="3:6" x14ac:dyDescent="0.25">
      <c r="C223" s="146"/>
      <c r="E223" s="1"/>
      <c r="F223" s="1"/>
    </row>
    <row r="224" spans="3:6" x14ac:dyDescent="0.25">
      <c r="C224" s="146"/>
      <c r="E224" s="1"/>
      <c r="F224" s="1"/>
    </row>
    <row r="225" spans="3:6" x14ac:dyDescent="0.25">
      <c r="C225" s="146"/>
      <c r="E225" s="1"/>
      <c r="F225" s="1"/>
    </row>
    <row r="226" spans="3:6" x14ac:dyDescent="0.25">
      <c r="C226" s="146"/>
      <c r="E226" s="1"/>
      <c r="F226" s="1"/>
    </row>
    <row r="227" spans="3:6" x14ac:dyDescent="0.25">
      <c r="C227" s="146"/>
      <c r="E227" s="1"/>
      <c r="F227" s="1"/>
    </row>
    <row r="228" spans="3:6" x14ac:dyDescent="0.25">
      <c r="C228" s="146"/>
      <c r="E228" s="1"/>
      <c r="F228" s="1"/>
    </row>
    <row r="229" spans="3:6" x14ac:dyDescent="0.25">
      <c r="C229" s="146"/>
      <c r="E229" s="1"/>
      <c r="F229" s="1"/>
    </row>
    <row r="230" spans="3:6" x14ac:dyDescent="0.25">
      <c r="C230" s="146"/>
      <c r="E230" s="1"/>
      <c r="F230" s="1"/>
    </row>
    <row r="231" spans="3:6" x14ac:dyDescent="0.25">
      <c r="C231" s="146"/>
      <c r="E231" s="1"/>
      <c r="F231" s="1"/>
    </row>
    <row r="232" spans="3:6" x14ac:dyDescent="0.25">
      <c r="C232" s="146"/>
      <c r="E232" s="1"/>
      <c r="F232" s="1"/>
    </row>
    <row r="233" spans="3:6" x14ac:dyDescent="0.25">
      <c r="C233" s="146"/>
      <c r="E233" s="1"/>
      <c r="F233" s="1"/>
    </row>
    <row r="234" spans="3:6" x14ac:dyDescent="0.25">
      <c r="C234" s="146"/>
      <c r="E234" s="1"/>
      <c r="F234" s="1"/>
    </row>
    <row r="235" spans="3:6" x14ac:dyDescent="0.25">
      <c r="C235" s="146"/>
      <c r="E235" s="1"/>
      <c r="F235" s="1"/>
    </row>
    <row r="236" spans="3:6" x14ac:dyDescent="0.25">
      <c r="C236" s="146"/>
      <c r="E236" s="1"/>
      <c r="F236" s="1"/>
    </row>
    <row r="237" spans="3:6" x14ac:dyDescent="0.25">
      <c r="C237" s="146"/>
      <c r="E237" s="1"/>
      <c r="F237" s="1"/>
    </row>
    <row r="238" spans="3:6" x14ac:dyDescent="0.25">
      <c r="C238" s="146"/>
      <c r="E238" s="1"/>
      <c r="F238" s="1"/>
    </row>
    <row r="239" spans="3:6" x14ac:dyDescent="0.25">
      <c r="C239" s="146"/>
      <c r="E239" s="1"/>
      <c r="F239" s="1"/>
    </row>
    <row r="240" spans="3:6" x14ac:dyDescent="0.25">
      <c r="C240" s="146"/>
      <c r="E240" s="1"/>
      <c r="F240" s="1"/>
    </row>
    <row r="241" spans="3:6" x14ac:dyDescent="0.25">
      <c r="C241" s="146"/>
      <c r="E241" s="1"/>
      <c r="F241" s="1"/>
    </row>
    <row r="242" spans="3:6" x14ac:dyDescent="0.25">
      <c r="C242" s="146"/>
      <c r="E242" s="1"/>
      <c r="F242" s="1"/>
    </row>
    <row r="243" spans="3:6" x14ac:dyDescent="0.25">
      <c r="C243" s="146"/>
      <c r="E243" s="1"/>
      <c r="F243" s="1"/>
    </row>
    <row r="244" spans="3:6" x14ac:dyDescent="0.25">
      <c r="C244" s="146"/>
      <c r="E244" s="1"/>
      <c r="F244" s="1"/>
    </row>
    <row r="245" spans="3:6" x14ac:dyDescent="0.25">
      <c r="C245" s="146"/>
      <c r="E245" s="1"/>
      <c r="F245" s="1"/>
    </row>
    <row r="246" spans="3:6" x14ac:dyDescent="0.25">
      <c r="C246" s="146"/>
      <c r="E246" s="1"/>
      <c r="F246" s="1"/>
    </row>
    <row r="247" spans="3:6" x14ac:dyDescent="0.25">
      <c r="C247" s="146"/>
      <c r="E247" s="1"/>
      <c r="F247" s="1"/>
    </row>
    <row r="248" spans="3:6" x14ac:dyDescent="0.25">
      <c r="C248" s="146"/>
      <c r="E248" s="1"/>
      <c r="F248" s="1"/>
    </row>
    <row r="249" spans="3:6" x14ac:dyDescent="0.25">
      <c r="C249" s="146"/>
      <c r="E249" s="1"/>
      <c r="F249" s="1"/>
    </row>
    <row r="250" spans="3:6" x14ac:dyDescent="0.25">
      <c r="C250" s="146"/>
      <c r="E250" s="1"/>
      <c r="F250" s="1"/>
    </row>
    <row r="251" spans="3:6" x14ac:dyDescent="0.25">
      <c r="C251" s="146"/>
      <c r="E251" s="1"/>
      <c r="F251" s="1"/>
    </row>
    <row r="252" spans="3:6" x14ac:dyDescent="0.25">
      <c r="C252" s="146"/>
      <c r="E252" s="1"/>
      <c r="F252" s="1"/>
    </row>
    <row r="253" spans="3:6" x14ac:dyDescent="0.25">
      <c r="C253" s="146"/>
      <c r="E253" s="1"/>
      <c r="F253" s="1"/>
    </row>
    <row r="254" spans="3:6" x14ac:dyDescent="0.25">
      <c r="C254" s="146"/>
      <c r="E254" s="1"/>
      <c r="F254" s="1"/>
    </row>
    <row r="255" spans="3:6" x14ac:dyDescent="0.25">
      <c r="C255" s="146"/>
      <c r="E255" s="1"/>
      <c r="F255" s="1"/>
    </row>
    <row r="256" spans="3:6" x14ac:dyDescent="0.25">
      <c r="C256" s="146"/>
      <c r="E256" s="1"/>
      <c r="F256" s="1"/>
    </row>
    <row r="257" spans="3:6" x14ac:dyDescent="0.25">
      <c r="C257" s="146"/>
      <c r="E257" s="1"/>
      <c r="F257" s="1"/>
    </row>
    <row r="258" spans="3:6" x14ac:dyDescent="0.25">
      <c r="C258" s="146"/>
      <c r="E258" s="1"/>
      <c r="F258" s="1"/>
    </row>
    <row r="259" spans="3:6" x14ac:dyDescent="0.25">
      <c r="C259" s="146"/>
      <c r="E259" s="1"/>
      <c r="F259" s="1"/>
    </row>
    <row r="260" spans="3:6" x14ac:dyDescent="0.25">
      <c r="C260" s="146"/>
      <c r="E260" s="1"/>
      <c r="F260" s="1"/>
    </row>
    <row r="261" spans="3:6" x14ac:dyDescent="0.25">
      <c r="C261" s="146"/>
      <c r="E261" s="1"/>
      <c r="F261" s="1"/>
    </row>
    <row r="262" spans="3:6" x14ac:dyDescent="0.25">
      <c r="C262" s="146"/>
      <c r="E262" s="1"/>
      <c r="F262" s="1"/>
    </row>
    <row r="263" spans="3:6" x14ac:dyDescent="0.25">
      <c r="C263" s="146"/>
      <c r="E263" s="1"/>
      <c r="F263" s="1"/>
    </row>
    <row r="264" spans="3:6" x14ac:dyDescent="0.25">
      <c r="C264" s="146"/>
      <c r="E264" s="1"/>
      <c r="F264" s="1"/>
    </row>
    <row r="265" spans="3:6" x14ac:dyDescent="0.25">
      <c r="C265" s="146"/>
      <c r="E265" s="1"/>
      <c r="F265" s="1"/>
    </row>
    <row r="266" spans="3:6" x14ac:dyDescent="0.25">
      <c r="C266" s="146"/>
      <c r="E266" s="1"/>
      <c r="F266" s="1"/>
    </row>
    <row r="267" spans="3:6" x14ac:dyDescent="0.25">
      <c r="C267" s="146"/>
      <c r="E267" s="1"/>
      <c r="F267" s="1"/>
    </row>
    <row r="268" spans="3:6" x14ac:dyDescent="0.25">
      <c r="C268" s="146"/>
      <c r="E268" s="1"/>
      <c r="F268" s="1"/>
    </row>
    <row r="269" spans="3:6" x14ac:dyDescent="0.25">
      <c r="C269" s="146"/>
      <c r="E269" s="1"/>
      <c r="F269" s="1"/>
    </row>
    <row r="270" spans="3:6" x14ac:dyDescent="0.25">
      <c r="C270" s="146"/>
      <c r="E270" s="1"/>
      <c r="F270" s="1"/>
    </row>
    <row r="271" spans="3:6" x14ac:dyDescent="0.25">
      <c r="C271" s="146"/>
      <c r="E271" s="1"/>
      <c r="F271" s="1"/>
    </row>
    <row r="272" spans="3:6" x14ac:dyDescent="0.25">
      <c r="C272" s="146"/>
      <c r="E272" s="1"/>
      <c r="F272" s="1"/>
    </row>
    <row r="273" spans="3:6" x14ac:dyDescent="0.25">
      <c r="C273" s="146"/>
      <c r="E273" s="1"/>
      <c r="F273" s="1"/>
    </row>
    <row r="274" spans="3:6" x14ac:dyDescent="0.25">
      <c r="C274" s="146"/>
      <c r="E274" s="1"/>
      <c r="F274" s="1"/>
    </row>
    <row r="275" spans="3:6" x14ac:dyDescent="0.25">
      <c r="C275" s="146"/>
      <c r="E275" s="1"/>
      <c r="F275" s="1"/>
    </row>
    <row r="276" spans="3:6" x14ac:dyDescent="0.25">
      <c r="C276" s="146"/>
      <c r="E276" s="1"/>
      <c r="F276" s="1"/>
    </row>
    <row r="277" spans="3:6" x14ac:dyDescent="0.25">
      <c r="C277" s="146"/>
      <c r="E277" s="1"/>
      <c r="F277" s="1"/>
    </row>
    <row r="278" spans="3:6" x14ac:dyDescent="0.25">
      <c r="C278" s="146"/>
      <c r="E278" s="1"/>
      <c r="F278" s="1"/>
    </row>
    <row r="279" spans="3:6" x14ac:dyDescent="0.25">
      <c r="C279" s="146"/>
      <c r="E279" s="1"/>
      <c r="F279" s="1"/>
    </row>
    <row r="280" spans="3:6" x14ac:dyDescent="0.25">
      <c r="C280" s="146"/>
      <c r="E280" s="1"/>
      <c r="F280" s="1"/>
    </row>
    <row r="281" spans="3:6" x14ac:dyDescent="0.25">
      <c r="C281" s="146"/>
      <c r="E281" s="1"/>
      <c r="F281" s="1"/>
    </row>
    <row r="282" spans="3:6" x14ac:dyDescent="0.25">
      <c r="C282" s="146"/>
      <c r="E282" s="1"/>
      <c r="F282" s="1"/>
    </row>
    <row r="283" spans="3:6" x14ac:dyDescent="0.25">
      <c r="C283" s="146"/>
      <c r="E283" s="1"/>
      <c r="F283" s="1"/>
    </row>
    <row r="284" spans="3:6" x14ac:dyDescent="0.25">
      <c r="C284" s="146"/>
      <c r="E284" s="1"/>
      <c r="F284" s="1"/>
    </row>
    <row r="285" spans="3:6" x14ac:dyDescent="0.25">
      <c r="C285" s="146"/>
      <c r="E285" s="1"/>
      <c r="F285" s="1"/>
    </row>
    <row r="286" spans="3:6" x14ac:dyDescent="0.25">
      <c r="C286" s="146"/>
      <c r="E286" s="1"/>
      <c r="F286" s="1"/>
    </row>
    <row r="287" spans="3:6" x14ac:dyDescent="0.25">
      <c r="C287" s="146"/>
      <c r="E287" s="1"/>
      <c r="F287" s="1"/>
    </row>
    <row r="288" spans="3:6" x14ac:dyDescent="0.25">
      <c r="C288" s="146"/>
      <c r="E288" s="1"/>
      <c r="F288" s="1"/>
    </row>
    <row r="289" spans="3:6" x14ac:dyDescent="0.25">
      <c r="C289" s="146"/>
      <c r="E289" s="1"/>
      <c r="F289" s="1"/>
    </row>
    <row r="290" spans="3:6" x14ac:dyDescent="0.25">
      <c r="C290" s="146"/>
      <c r="E290" s="1"/>
      <c r="F290" s="1"/>
    </row>
    <row r="291" spans="3:6" x14ac:dyDescent="0.25">
      <c r="C291" s="146"/>
      <c r="E291" s="1"/>
      <c r="F291" s="1"/>
    </row>
    <row r="292" spans="3:6" x14ac:dyDescent="0.25">
      <c r="C292" s="146"/>
      <c r="E292" s="1"/>
      <c r="F292" s="1"/>
    </row>
    <row r="293" spans="3:6" x14ac:dyDescent="0.25">
      <c r="C293" s="146"/>
      <c r="E293" s="1"/>
      <c r="F293" s="1"/>
    </row>
    <row r="294" spans="3:6" x14ac:dyDescent="0.25">
      <c r="C294" s="146"/>
      <c r="E294" s="1"/>
      <c r="F294" s="1"/>
    </row>
    <row r="295" spans="3:6" x14ac:dyDescent="0.25">
      <c r="C295" s="146"/>
      <c r="E295" s="1"/>
      <c r="F295" s="1"/>
    </row>
    <row r="296" spans="3:6" x14ac:dyDescent="0.25">
      <c r="C296" s="146"/>
      <c r="E296" s="1"/>
      <c r="F296" s="1"/>
    </row>
    <row r="297" spans="3:6" x14ac:dyDescent="0.25">
      <c r="C297" s="146"/>
      <c r="E297" s="1"/>
      <c r="F297" s="1"/>
    </row>
    <row r="298" spans="3:6" x14ac:dyDescent="0.25">
      <c r="C298" s="146"/>
      <c r="E298" s="1"/>
      <c r="F298" s="1"/>
    </row>
    <row r="299" spans="3:6" x14ac:dyDescent="0.25">
      <c r="C299" s="146"/>
      <c r="E299" s="1"/>
      <c r="F299" s="1"/>
    </row>
    <row r="300" spans="3:6" x14ac:dyDescent="0.25">
      <c r="C300" s="146"/>
      <c r="E300" s="1"/>
      <c r="F300" s="1"/>
    </row>
    <row r="301" spans="3:6" x14ac:dyDescent="0.25">
      <c r="C301" s="146"/>
      <c r="E301" s="1"/>
      <c r="F301" s="1"/>
    </row>
    <row r="302" spans="3:6" x14ac:dyDescent="0.25">
      <c r="C302" s="146"/>
      <c r="E302" s="1"/>
      <c r="F302" s="1"/>
    </row>
    <row r="303" spans="3:6" x14ac:dyDescent="0.25">
      <c r="C303" s="146"/>
      <c r="E303" s="1"/>
      <c r="F303" s="1"/>
    </row>
    <row r="304" spans="3:6" x14ac:dyDescent="0.25">
      <c r="C304" s="146"/>
      <c r="E304" s="1"/>
      <c r="F304" s="1"/>
    </row>
    <row r="305" spans="3:6" x14ac:dyDescent="0.25">
      <c r="C305" s="146"/>
      <c r="E305" s="1"/>
      <c r="F305" s="1"/>
    </row>
    <row r="306" spans="3:6" x14ac:dyDescent="0.25">
      <c r="C306" s="146"/>
      <c r="E306" s="1"/>
      <c r="F306" s="1"/>
    </row>
    <row r="307" spans="3:6" x14ac:dyDescent="0.25">
      <c r="C307" s="146"/>
      <c r="E307" s="1"/>
      <c r="F307" s="1"/>
    </row>
    <row r="308" spans="3:6" x14ac:dyDescent="0.25">
      <c r="C308" s="146"/>
      <c r="E308" s="1"/>
      <c r="F308" s="1"/>
    </row>
    <row r="309" spans="3:6" x14ac:dyDescent="0.25">
      <c r="C309" s="146"/>
      <c r="E309" s="1"/>
      <c r="F309" s="1"/>
    </row>
    <row r="310" spans="3:6" x14ac:dyDescent="0.25">
      <c r="C310" s="146"/>
      <c r="E310" s="1"/>
      <c r="F310" s="1"/>
    </row>
    <row r="311" spans="3:6" x14ac:dyDescent="0.25">
      <c r="C311" s="146"/>
      <c r="E311" s="1"/>
      <c r="F311" s="1"/>
    </row>
    <row r="312" spans="3:6" x14ac:dyDescent="0.25">
      <c r="C312" s="146"/>
      <c r="E312" s="1"/>
      <c r="F312" s="1"/>
    </row>
    <row r="313" spans="3:6" x14ac:dyDescent="0.25">
      <c r="C313" s="146"/>
      <c r="E313" s="1"/>
      <c r="F313" s="1"/>
    </row>
    <row r="314" spans="3:6" x14ac:dyDescent="0.25">
      <c r="C314" s="146"/>
      <c r="E314" s="1"/>
      <c r="F314" s="1"/>
    </row>
    <row r="315" spans="3:6" x14ac:dyDescent="0.25">
      <c r="C315" s="146"/>
      <c r="E315" s="1"/>
      <c r="F315" s="1"/>
    </row>
    <row r="316" spans="3:6" x14ac:dyDescent="0.25">
      <c r="C316" s="146"/>
      <c r="E316" s="1"/>
      <c r="F316" s="1"/>
    </row>
    <row r="317" spans="3:6" x14ac:dyDescent="0.25">
      <c r="C317" s="146"/>
      <c r="E317" s="1"/>
      <c r="F317" s="1"/>
    </row>
    <row r="318" spans="3:6" x14ac:dyDescent="0.25">
      <c r="C318" s="146"/>
      <c r="E318" s="1"/>
      <c r="F318" s="1"/>
    </row>
    <row r="319" spans="3:6" x14ac:dyDescent="0.25">
      <c r="C319" s="146"/>
      <c r="E319" s="1"/>
      <c r="F319" s="1"/>
    </row>
    <row r="320" spans="3:6" x14ac:dyDescent="0.25">
      <c r="C320" s="146"/>
      <c r="E320" s="1"/>
      <c r="F320" s="1"/>
    </row>
    <row r="321" spans="3:6" x14ac:dyDescent="0.25">
      <c r="C321" s="146"/>
      <c r="E321" s="1"/>
      <c r="F321" s="1"/>
    </row>
    <row r="322" spans="3:6" x14ac:dyDescent="0.25">
      <c r="C322" s="146"/>
      <c r="E322" s="1"/>
      <c r="F322" s="1"/>
    </row>
    <row r="323" spans="3:6" x14ac:dyDescent="0.25">
      <c r="C323" s="146"/>
      <c r="E323" s="1"/>
      <c r="F323" s="1"/>
    </row>
    <row r="324" spans="3:6" x14ac:dyDescent="0.25">
      <c r="C324" s="146"/>
      <c r="E324" s="1"/>
      <c r="F324" s="1"/>
    </row>
    <row r="325" spans="3:6" x14ac:dyDescent="0.25">
      <c r="C325" s="146"/>
      <c r="E325" s="1"/>
      <c r="F325" s="1"/>
    </row>
    <row r="326" spans="3:6" x14ac:dyDescent="0.25">
      <c r="C326" s="146"/>
      <c r="E326" s="1"/>
      <c r="F326" s="1"/>
    </row>
    <row r="327" spans="3:6" x14ac:dyDescent="0.25">
      <c r="C327" s="146"/>
      <c r="E327" s="1"/>
      <c r="F327" s="1"/>
    </row>
    <row r="328" spans="3:6" x14ac:dyDescent="0.25">
      <c r="C328" s="146"/>
      <c r="E328" s="1"/>
      <c r="F328" s="1"/>
    </row>
    <row r="329" spans="3:6" x14ac:dyDescent="0.25">
      <c r="C329" s="146"/>
      <c r="E329" s="1"/>
      <c r="F329" s="1"/>
    </row>
    <row r="330" spans="3:6" x14ac:dyDescent="0.25">
      <c r="C330" s="146"/>
      <c r="E330" s="1"/>
      <c r="F330" s="1"/>
    </row>
    <row r="331" spans="3:6" x14ac:dyDescent="0.25">
      <c r="C331" s="146"/>
      <c r="E331" s="1"/>
      <c r="F331" s="1"/>
    </row>
    <row r="332" spans="3:6" x14ac:dyDescent="0.25">
      <c r="C332" s="146"/>
      <c r="E332" s="1"/>
      <c r="F332" s="1"/>
    </row>
    <row r="333" spans="3:6" x14ac:dyDescent="0.25">
      <c r="C333" s="146"/>
      <c r="E333" s="1"/>
      <c r="F333" s="1"/>
    </row>
    <row r="334" spans="3:6" x14ac:dyDescent="0.25">
      <c r="C334" s="146"/>
      <c r="E334" s="1"/>
      <c r="F334" s="1"/>
    </row>
    <row r="335" spans="3:6" x14ac:dyDescent="0.25">
      <c r="C335" s="146"/>
      <c r="E335" s="1"/>
      <c r="F335" s="1"/>
    </row>
    <row r="336" spans="3:6" x14ac:dyDescent="0.25">
      <c r="C336" s="146"/>
      <c r="E336" s="1"/>
      <c r="F336" s="1"/>
    </row>
    <row r="337" spans="3:6" x14ac:dyDescent="0.25">
      <c r="C337" s="146"/>
      <c r="E337" s="1"/>
      <c r="F337" s="1"/>
    </row>
    <row r="338" spans="3:6" x14ac:dyDescent="0.25">
      <c r="E338" s="1"/>
      <c r="F338" s="1"/>
    </row>
    <row r="339" spans="3:6" x14ac:dyDescent="0.25">
      <c r="E339" s="1"/>
      <c r="F339" s="1"/>
    </row>
    <row r="340" spans="3:6" x14ac:dyDescent="0.25">
      <c r="E340" s="1"/>
      <c r="F340" s="1"/>
    </row>
    <row r="341" spans="3:6" x14ac:dyDescent="0.25">
      <c r="E341" s="1"/>
      <c r="F341" s="1"/>
    </row>
    <row r="342" spans="3:6" x14ac:dyDescent="0.25">
      <c r="E342" s="1"/>
      <c r="F342" s="1"/>
    </row>
    <row r="343" spans="3:6" x14ac:dyDescent="0.25">
      <c r="E343" s="1"/>
      <c r="F343" s="1"/>
    </row>
    <row r="344" spans="3:6" x14ac:dyDescent="0.25">
      <c r="E344" s="1"/>
      <c r="F344" s="1"/>
    </row>
    <row r="345" spans="3:6" x14ac:dyDescent="0.25">
      <c r="E345" s="1"/>
      <c r="F345" s="1"/>
    </row>
    <row r="346" spans="3:6" x14ac:dyDescent="0.25">
      <c r="E346" s="1"/>
      <c r="F346" s="1"/>
    </row>
    <row r="347" spans="3:6" x14ac:dyDescent="0.25">
      <c r="E347" s="1"/>
      <c r="F347" s="1"/>
    </row>
    <row r="348" spans="3:6" x14ac:dyDescent="0.25">
      <c r="E348" s="1"/>
      <c r="F348" s="1"/>
    </row>
    <row r="349" spans="3:6" x14ac:dyDescent="0.25">
      <c r="E349" s="1"/>
      <c r="F349" s="1"/>
    </row>
    <row r="350" spans="3:6" x14ac:dyDescent="0.25">
      <c r="E350" s="1"/>
      <c r="F350" s="1"/>
    </row>
    <row r="351" spans="3:6" x14ac:dyDescent="0.25">
      <c r="E351" s="1"/>
      <c r="F351" s="1"/>
    </row>
    <row r="352" spans="3:6" x14ac:dyDescent="0.25">
      <c r="E352" s="1"/>
      <c r="F352" s="1"/>
    </row>
    <row r="353" spans="5:6" x14ac:dyDescent="0.25">
      <c r="E353" s="1"/>
      <c r="F353" s="1"/>
    </row>
    <row r="354" spans="5:6" x14ac:dyDescent="0.25">
      <c r="E354" s="1"/>
      <c r="F354" s="1"/>
    </row>
    <row r="355" spans="5:6" x14ac:dyDescent="0.25">
      <c r="E355" s="1"/>
      <c r="F355" s="1"/>
    </row>
    <row r="356" spans="5:6" x14ac:dyDescent="0.25">
      <c r="E356" s="1"/>
      <c r="F356" s="1"/>
    </row>
    <row r="357" spans="5:6" x14ac:dyDescent="0.25">
      <c r="E357" s="1"/>
      <c r="F357" s="1"/>
    </row>
    <row r="358" spans="5:6" x14ac:dyDescent="0.25">
      <c r="E358" s="1"/>
      <c r="F358" s="1"/>
    </row>
    <row r="359" spans="5:6" x14ac:dyDescent="0.25">
      <c r="E359" s="1"/>
      <c r="F359" s="1"/>
    </row>
    <row r="360" spans="5:6" x14ac:dyDescent="0.25">
      <c r="E360" s="1"/>
      <c r="F360" s="1"/>
    </row>
    <row r="361" spans="5:6" x14ac:dyDescent="0.25">
      <c r="E361" s="1"/>
      <c r="F361" s="1"/>
    </row>
    <row r="362" spans="5:6" x14ac:dyDescent="0.25">
      <c r="E362" s="1"/>
      <c r="F362" s="1"/>
    </row>
    <row r="363" spans="5:6" x14ac:dyDescent="0.25">
      <c r="E363" s="1"/>
      <c r="F363" s="1"/>
    </row>
    <row r="364" spans="5:6" x14ac:dyDescent="0.25">
      <c r="E364" s="1"/>
      <c r="F364" s="1"/>
    </row>
    <row r="365" spans="5:6" x14ac:dyDescent="0.25">
      <c r="E365" s="1"/>
      <c r="F365" s="1"/>
    </row>
    <row r="366" spans="5:6" x14ac:dyDescent="0.25">
      <c r="E366" s="1"/>
      <c r="F366" s="1"/>
    </row>
    <row r="367" spans="5:6" x14ac:dyDescent="0.25">
      <c r="E367" s="1"/>
      <c r="F367" s="1"/>
    </row>
    <row r="368" spans="5:6" x14ac:dyDescent="0.25">
      <c r="E368" s="1"/>
      <c r="F368" s="1"/>
    </row>
    <row r="369" spans="5:6" x14ac:dyDescent="0.25">
      <c r="E369" s="1"/>
      <c r="F369" s="1"/>
    </row>
    <row r="370" spans="5:6" x14ac:dyDescent="0.25">
      <c r="E370" s="1"/>
      <c r="F370" s="1"/>
    </row>
    <row r="371" spans="5:6" x14ac:dyDescent="0.25">
      <c r="E371" s="1"/>
      <c r="F371" s="1"/>
    </row>
    <row r="372" spans="5:6" x14ac:dyDescent="0.25">
      <c r="E372" s="1"/>
      <c r="F372" s="1"/>
    </row>
    <row r="373" spans="5:6" x14ac:dyDescent="0.25">
      <c r="E373" s="1"/>
      <c r="F373" s="1"/>
    </row>
    <row r="374" spans="5:6" x14ac:dyDescent="0.25">
      <c r="E374" s="1"/>
      <c r="F374" s="1"/>
    </row>
    <row r="375" spans="5:6" x14ac:dyDescent="0.25">
      <c r="E375" s="1"/>
      <c r="F375" s="1"/>
    </row>
    <row r="376" spans="5:6" x14ac:dyDescent="0.25">
      <c r="E376" s="1"/>
      <c r="F376" s="1"/>
    </row>
    <row r="377" spans="5:6" x14ac:dyDescent="0.25">
      <c r="E377" s="1"/>
      <c r="F377" s="1"/>
    </row>
    <row r="378" spans="5:6" x14ac:dyDescent="0.25">
      <c r="E378" s="1"/>
      <c r="F378" s="1"/>
    </row>
    <row r="379" spans="5:6" x14ac:dyDescent="0.25">
      <c r="E379" s="1"/>
      <c r="F379" s="1"/>
    </row>
    <row r="380" spans="5:6" x14ac:dyDescent="0.25">
      <c r="E380" s="1"/>
      <c r="F380" s="1"/>
    </row>
    <row r="381" spans="5:6" x14ac:dyDescent="0.25">
      <c r="E381" s="1"/>
      <c r="F381" s="1"/>
    </row>
    <row r="382" spans="5:6" x14ac:dyDescent="0.25">
      <c r="E382" s="1"/>
      <c r="F382" s="1"/>
    </row>
    <row r="383" spans="5:6" x14ac:dyDescent="0.25">
      <c r="E383" s="1"/>
      <c r="F383" s="1"/>
    </row>
    <row r="384" spans="5:6" x14ac:dyDescent="0.25">
      <c r="E384" s="1"/>
      <c r="F384" s="1"/>
    </row>
    <row r="385" spans="5:6" x14ac:dyDescent="0.25">
      <c r="E385" s="1"/>
      <c r="F385" s="1"/>
    </row>
    <row r="386" spans="5:6" x14ac:dyDescent="0.25">
      <c r="E386" s="1"/>
      <c r="F386" s="1"/>
    </row>
    <row r="387" spans="5:6" x14ac:dyDescent="0.25">
      <c r="E387" s="1"/>
      <c r="F387" s="1"/>
    </row>
    <row r="388" spans="5:6" x14ac:dyDescent="0.25">
      <c r="E388" s="1"/>
      <c r="F388" s="1"/>
    </row>
    <row r="389" spans="5:6" x14ac:dyDescent="0.25">
      <c r="E389" s="1"/>
      <c r="F389" s="1"/>
    </row>
    <row r="390" spans="5:6" x14ac:dyDescent="0.25">
      <c r="E390" s="1"/>
      <c r="F390" s="1"/>
    </row>
    <row r="391" spans="5:6" x14ac:dyDescent="0.25">
      <c r="E391" s="1"/>
      <c r="F391" s="1"/>
    </row>
    <row r="392" spans="5:6" x14ac:dyDescent="0.25">
      <c r="E392" s="1"/>
      <c r="F392" s="1"/>
    </row>
    <row r="393" spans="5:6" x14ac:dyDescent="0.25">
      <c r="E393" s="1"/>
      <c r="F393" s="1"/>
    </row>
    <row r="394" spans="5:6" x14ac:dyDescent="0.25">
      <c r="E394" s="1"/>
      <c r="F394" s="1"/>
    </row>
    <row r="395" spans="5:6" x14ac:dyDescent="0.25">
      <c r="E395" s="1"/>
      <c r="F395" s="1"/>
    </row>
    <row r="396" spans="5:6" x14ac:dyDescent="0.25">
      <c r="E396" s="1"/>
      <c r="F396" s="1"/>
    </row>
    <row r="397" spans="5:6" x14ac:dyDescent="0.25">
      <c r="E397" s="1"/>
      <c r="F397" s="1"/>
    </row>
    <row r="398" spans="5:6" x14ac:dyDescent="0.25">
      <c r="E398" s="1"/>
      <c r="F398" s="1"/>
    </row>
    <row r="399" spans="5:6" x14ac:dyDescent="0.25">
      <c r="E399" s="1"/>
      <c r="F399" s="1"/>
    </row>
    <row r="400" spans="5:6" x14ac:dyDescent="0.25">
      <c r="E400" s="1"/>
      <c r="F400" s="1"/>
    </row>
    <row r="401" spans="5:6" x14ac:dyDescent="0.25">
      <c r="E401" s="1"/>
      <c r="F401" s="1"/>
    </row>
    <row r="402" spans="5:6" x14ac:dyDescent="0.25">
      <c r="E402" s="1"/>
      <c r="F402" s="1"/>
    </row>
    <row r="403" spans="5:6" x14ac:dyDescent="0.25">
      <c r="E403" s="1"/>
      <c r="F403" s="1"/>
    </row>
    <row r="404" spans="5:6" x14ac:dyDescent="0.25">
      <c r="E404" s="1"/>
      <c r="F404" s="1"/>
    </row>
    <row r="405" spans="5:6" x14ac:dyDescent="0.25">
      <c r="E405" s="1"/>
      <c r="F405" s="1"/>
    </row>
    <row r="406" spans="5:6" x14ac:dyDescent="0.25">
      <c r="E406" s="1"/>
      <c r="F406" s="1"/>
    </row>
    <row r="407" spans="5:6" x14ac:dyDescent="0.25">
      <c r="E407" s="1"/>
      <c r="F407" s="1"/>
    </row>
    <row r="408" spans="5:6" x14ac:dyDescent="0.25">
      <c r="E408" s="1"/>
      <c r="F408" s="1"/>
    </row>
    <row r="409" spans="5:6" x14ac:dyDescent="0.25">
      <c r="E409" s="1"/>
      <c r="F409" s="1"/>
    </row>
    <row r="410" spans="5:6" x14ac:dyDescent="0.25">
      <c r="E410" s="1"/>
      <c r="F410" s="1"/>
    </row>
    <row r="411" spans="5:6" x14ac:dyDescent="0.25">
      <c r="E411" s="1"/>
      <c r="F411" s="1"/>
    </row>
    <row r="412" spans="5:6" x14ac:dyDescent="0.25">
      <c r="E412" s="1"/>
      <c r="F412" s="1"/>
    </row>
    <row r="413" spans="5:6" x14ac:dyDescent="0.25">
      <c r="E413" s="1"/>
      <c r="F413" s="1"/>
    </row>
    <row r="414" spans="5:6" x14ac:dyDescent="0.25">
      <c r="E414" s="1"/>
      <c r="F414" s="1"/>
    </row>
    <row r="415" spans="5:6" x14ac:dyDescent="0.25">
      <c r="E415" s="1"/>
      <c r="F415" s="1"/>
    </row>
    <row r="416" spans="5:6" x14ac:dyDescent="0.25">
      <c r="E416" s="1"/>
      <c r="F416" s="1"/>
    </row>
    <row r="417" spans="5:6" x14ac:dyDescent="0.25">
      <c r="E417" s="1"/>
      <c r="F417" s="1"/>
    </row>
    <row r="418" spans="5:6" x14ac:dyDescent="0.25">
      <c r="E418" s="1"/>
      <c r="F418" s="1"/>
    </row>
    <row r="419" spans="5:6" x14ac:dyDescent="0.25">
      <c r="E419" s="1"/>
      <c r="F419" s="1"/>
    </row>
    <row r="420" spans="5:6" x14ac:dyDescent="0.25">
      <c r="E420" s="1"/>
      <c r="F420" s="1"/>
    </row>
    <row r="421" spans="5:6" x14ac:dyDescent="0.25">
      <c r="E421" s="1"/>
      <c r="F421" s="1"/>
    </row>
    <row r="422" spans="5:6" x14ac:dyDescent="0.25">
      <c r="E422" s="1"/>
      <c r="F422" s="1"/>
    </row>
    <row r="423" spans="5:6" x14ac:dyDescent="0.25">
      <c r="E423" s="1"/>
      <c r="F423" s="1"/>
    </row>
    <row r="424" spans="5:6" x14ac:dyDescent="0.25">
      <c r="E424" s="1"/>
      <c r="F424" s="1"/>
    </row>
    <row r="425" spans="5:6" x14ac:dyDescent="0.25">
      <c r="E425" s="1"/>
      <c r="F425" s="1"/>
    </row>
    <row r="426" spans="5:6" x14ac:dyDescent="0.25">
      <c r="E426" s="1"/>
      <c r="F426" s="1"/>
    </row>
    <row r="427" spans="5:6" x14ac:dyDescent="0.25">
      <c r="E427" s="1"/>
      <c r="F427" s="1"/>
    </row>
    <row r="428" spans="5:6" x14ac:dyDescent="0.25">
      <c r="E428" s="1"/>
      <c r="F428" s="1"/>
    </row>
    <row r="429" spans="5:6" x14ac:dyDescent="0.25">
      <c r="E429" s="1"/>
      <c r="F429" s="1"/>
    </row>
    <row r="430" spans="5:6" x14ac:dyDescent="0.25">
      <c r="E430" s="1"/>
      <c r="F430" s="1"/>
    </row>
    <row r="431" spans="5:6" x14ac:dyDescent="0.25">
      <c r="E431" s="1"/>
      <c r="F431" s="1"/>
    </row>
    <row r="432" spans="5:6" x14ac:dyDescent="0.25">
      <c r="E432" s="1"/>
      <c r="F432" s="1"/>
    </row>
    <row r="433" spans="5:6" x14ac:dyDescent="0.25">
      <c r="E433" s="1"/>
      <c r="F433" s="1"/>
    </row>
    <row r="434" spans="5:6" x14ac:dyDescent="0.25">
      <c r="E434" s="1"/>
      <c r="F434" s="1"/>
    </row>
    <row r="435" spans="5:6" x14ac:dyDescent="0.25">
      <c r="E435" s="1"/>
      <c r="F435" s="1"/>
    </row>
    <row r="436" spans="5:6" x14ac:dyDescent="0.25">
      <c r="E436" s="1"/>
      <c r="F436" s="1"/>
    </row>
    <row r="437" spans="5:6" x14ac:dyDescent="0.25">
      <c r="E437" s="1"/>
      <c r="F437" s="1"/>
    </row>
    <row r="438" spans="5:6" x14ac:dyDescent="0.25">
      <c r="E438" s="1"/>
      <c r="F438" s="1"/>
    </row>
    <row r="439" spans="5:6" x14ac:dyDescent="0.25">
      <c r="E439" s="1"/>
      <c r="F439" s="1"/>
    </row>
    <row r="440" spans="5:6" x14ac:dyDescent="0.25">
      <c r="E440" s="1"/>
      <c r="F440" s="1"/>
    </row>
    <row r="441" spans="5:6" x14ac:dyDescent="0.25">
      <c r="E441" s="1"/>
      <c r="F441" s="1"/>
    </row>
    <row r="442" spans="5:6" x14ac:dyDescent="0.25">
      <c r="E442" s="1"/>
      <c r="F442" s="1"/>
    </row>
    <row r="443" spans="5:6" x14ac:dyDescent="0.25">
      <c r="E443" s="1"/>
      <c r="F443" s="1"/>
    </row>
    <row r="444" spans="5:6" x14ac:dyDescent="0.25">
      <c r="E444" s="1"/>
      <c r="F444" s="1"/>
    </row>
    <row r="445" spans="5:6" x14ac:dyDescent="0.25">
      <c r="E445" s="1"/>
      <c r="F445" s="1"/>
    </row>
    <row r="446" spans="5:6" x14ac:dyDescent="0.25">
      <c r="E446" s="1"/>
      <c r="F446" s="1"/>
    </row>
    <row r="447" spans="5:6" x14ac:dyDescent="0.25">
      <c r="E447" s="1"/>
      <c r="F447" s="1"/>
    </row>
    <row r="448" spans="5:6" x14ac:dyDescent="0.25">
      <c r="E448" s="1"/>
      <c r="F448" s="1"/>
    </row>
    <row r="449" spans="5:6" x14ac:dyDescent="0.25">
      <c r="E449" s="1"/>
      <c r="F449" s="1"/>
    </row>
    <row r="450" spans="5:6" x14ac:dyDescent="0.25">
      <c r="E450" s="1"/>
      <c r="F450" s="1"/>
    </row>
    <row r="451" spans="5:6" x14ac:dyDescent="0.25">
      <c r="E451" s="1"/>
      <c r="F451" s="1"/>
    </row>
    <row r="452" spans="5:6" x14ac:dyDescent="0.25">
      <c r="E452" s="1"/>
      <c r="F452" s="1"/>
    </row>
    <row r="453" spans="5:6" x14ac:dyDescent="0.25">
      <c r="E453" s="1"/>
      <c r="F453" s="1"/>
    </row>
    <row r="454" spans="5:6" x14ac:dyDescent="0.25">
      <c r="E454" s="1"/>
      <c r="F454" s="1"/>
    </row>
    <row r="455" spans="5:6" x14ac:dyDescent="0.25">
      <c r="E455" s="1"/>
      <c r="F455" s="1"/>
    </row>
    <row r="456" spans="5:6" x14ac:dyDescent="0.25">
      <c r="E456" s="1"/>
      <c r="F456" s="1"/>
    </row>
    <row r="457" spans="5:6" x14ac:dyDescent="0.25">
      <c r="E457" s="1"/>
      <c r="F457" s="1"/>
    </row>
    <row r="458" spans="5:6" x14ac:dyDescent="0.25">
      <c r="E458" s="1"/>
      <c r="F458" s="1"/>
    </row>
    <row r="459" spans="5:6" x14ac:dyDescent="0.25">
      <c r="E459" s="1"/>
      <c r="F459" s="1"/>
    </row>
    <row r="460" spans="5:6" x14ac:dyDescent="0.25">
      <c r="E460" s="1"/>
      <c r="F460" s="1"/>
    </row>
    <row r="461" spans="5:6" x14ac:dyDescent="0.25">
      <c r="E461" s="1"/>
      <c r="F461" s="1"/>
    </row>
    <row r="462" spans="5:6" x14ac:dyDescent="0.25">
      <c r="E462" s="1"/>
      <c r="F462" s="1"/>
    </row>
    <row r="463" spans="5:6" x14ac:dyDescent="0.25">
      <c r="E463" s="1"/>
      <c r="F463" s="1"/>
    </row>
    <row r="464" spans="5:6" x14ac:dyDescent="0.25">
      <c r="E464" s="1"/>
      <c r="F464" s="1"/>
    </row>
    <row r="465" spans="5:6" x14ac:dyDescent="0.25">
      <c r="E465" s="1"/>
      <c r="F465" s="1"/>
    </row>
    <row r="466" spans="5:6" x14ac:dyDescent="0.25">
      <c r="E466" s="1"/>
      <c r="F466" s="1"/>
    </row>
    <row r="467" spans="5:6" x14ac:dyDescent="0.25">
      <c r="E467" s="1"/>
      <c r="F467" s="1"/>
    </row>
    <row r="468" spans="5:6" x14ac:dyDescent="0.25">
      <c r="E468" s="1"/>
      <c r="F468" s="1"/>
    </row>
    <row r="469" spans="5:6" x14ac:dyDescent="0.25">
      <c r="E469" s="1"/>
      <c r="F469" s="1"/>
    </row>
    <row r="470" spans="5:6" x14ac:dyDescent="0.25">
      <c r="E470" s="1"/>
      <c r="F470" s="1"/>
    </row>
    <row r="471" spans="5:6" x14ac:dyDescent="0.25">
      <c r="E471" s="1"/>
      <c r="F471" s="1"/>
    </row>
    <row r="472" spans="5:6" x14ac:dyDescent="0.25">
      <c r="E472" s="1"/>
      <c r="F472" s="1"/>
    </row>
    <row r="473" spans="5:6" x14ac:dyDescent="0.25">
      <c r="E473" s="1"/>
      <c r="F473" s="1"/>
    </row>
    <row r="474" spans="5:6" x14ac:dyDescent="0.25">
      <c r="E474" s="1"/>
      <c r="F474" s="1"/>
    </row>
    <row r="475" spans="5:6" x14ac:dyDescent="0.25">
      <c r="E475" s="1"/>
      <c r="F475" s="1"/>
    </row>
    <row r="476" spans="5:6" x14ac:dyDescent="0.25">
      <c r="E476" s="1"/>
      <c r="F476" s="1"/>
    </row>
    <row r="477" spans="5:6" x14ac:dyDescent="0.25">
      <c r="E477" s="1"/>
      <c r="F477" s="1"/>
    </row>
    <row r="478" spans="5:6" x14ac:dyDescent="0.25">
      <c r="E478" s="1"/>
      <c r="F478" s="1"/>
    </row>
    <row r="479" spans="5:6" x14ac:dyDescent="0.25">
      <c r="E479" s="1"/>
      <c r="F479" s="1"/>
    </row>
    <row r="480" spans="5:6" x14ac:dyDescent="0.25">
      <c r="E480" s="1"/>
      <c r="F480" s="1"/>
    </row>
    <row r="481" spans="5:6" x14ac:dyDescent="0.25">
      <c r="E481" s="1"/>
      <c r="F481" s="1"/>
    </row>
    <row r="482" spans="5:6" x14ac:dyDescent="0.25">
      <c r="E482" s="1"/>
      <c r="F482" s="1"/>
    </row>
    <row r="483" spans="5:6" x14ac:dyDescent="0.25">
      <c r="E483" s="1"/>
      <c r="F483" s="1"/>
    </row>
    <row r="484" spans="5:6" x14ac:dyDescent="0.25">
      <c r="E484" s="1"/>
      <c r="F484" s="1"/>
    </row>
    <row r="485" spans="5:6" x14ac:dyDescent="0.25">
      <c r="E485" s="1"/>
      <c r="F485" s="1"/>
    </row>
    <row r="486" spans="5:6" x14ac:dyDescent="0.25">
      <c r="E486" s="1"/>
      <c r="F486" s="1"/>
    </row>
    <row r="487" spans="5:6" x14ac:dyDescent="0.25">
      <c r="E487" s="1"/>
      <c r="F487" s="1"/>
    </row>
    <row r="488" spans="5:6" x14ac:dyDescent="0.25">
      <c r="E488" s="1"/>
      <c r="F488" s="1"/>
    </row>
    <row r="489" spans="5:6" x14ac:dyDescent="0.25">
      <c r="E489" s="1"/>
      <c r="F489" s="1"/>
    </row>
    <row r="490" spans="5:6" x14ac:dyDescent="0.25">
      <c r="E490" s="1"/>
      <c r="F490" s="1"/>
    </row>
    <row r="491" spans="5:6" x14ac:dyDescent="0.25">
      <c r="E491" s="1"/>
      <c r="F491" s="1"/>
    </row>
    <row r="492" spans="5:6" x14ac:dyDescent="0.25">
      <c r="E492" s="1"/>
      <c r="F492" s="1"/>
    </row>
    <row r="493" spans="5:6" x14ac:dyDescent="0.25">
      <c r="E493" s="1"/>
      <c r="F493" s="1"/>
    </row>
    <row r="494" spans="5:6" x14ac:dyDescent="0.25">
      <c r="E494" s="1"/>
      <c r="F494" s="1"/>
    </row>
    <row r="495" spans="5:6" x14ac:dyDescent="0.25">
      <c r="E495" s="1"/>
      <c r="F495" s="1"/>
    </row>
    <row r="496" spans="5:6" x14ac:dyDescent="0.25">
      <c r="E496" s="1"/>
      <c r="F496" s="1"/>
    </row>
    <row r="497" spans="5:6" x14ac:dyDescent="0.25">
      <c r="E497" s="1"/>
      <c r="F497" s="1"/>
    </row>
    <row r="498" spans="5:6" x14ac:dyDescent="0.25">
      <c r="E498" s="1"/>
      <c r="F498" s="1"/>
    </row>
    <row r="499" spans="5:6" x14ac:dyDescent="0.25">
      <c r="E499" s="1"/>
      <c r="F499" s="1"/>
    </row>
    <row r="500" spans="5:6" x14ac:dyDescent="0.25">
      <c r="E500" s="1"/>
      <c r="F500" s="1"/>
    </row>
    <row r="501" spans="5:6" x14ac:dyDescent="0.25">
      <c r="E501" s="1"/>
      <c r="F501" s="1"/>
    </row>
    <row r="502" spans="5:6" x14ac:dyDescent="0.25">
      <c r="E502" s="1"/>
      <c r="F502" s="1"/>
    </row>
    <row r="503" spans="5:6" x14ac:dyDescent="0.25">
      <c r="E503" s="1"/>
      <c r="F503" s="1"/>
    </row>
  </sheetData>
  <phoneticPr fontId="11" type="noConversion"/>
  <pageMargins left="0.75" right="0.75" top="1" bottom="1" header="0.5" footer="0.5"/>
  <pageSetup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42039"/>
  <sheetViews>
    <sheetView view="pageBreakPreview" topLeftCell="A22" zoomScaleNormal="100" zoomScaleSheetLayoutView="100" workbookViewId="0">
      <selection activeCell="A34" sqref="A34"/>
    </sheetView>
  </sheetViews>
  <sheetFormatPr defaultColWidth="8.88671875" defaultRowHeight="13.2" x14ac:dyDescent="0.25"/>
  <cols>
    <col min="1" max="1" width="23.44140625" style="110" customWidth="1"/>
    <col min="2" max="2" width="19" style="107" customWidth="1"/>
    <col min="3" max="3" width="20.21875" style="107" customWidth="1"/>
    <col min="4" max="4" width="33.21875" style="101" customWidth="1"/>
    <col min="5" max="5" width="12.6640625" style="119" hidden="1" customWidth="1"/>
    <col min="6" max="6" width="8.109375" style="79" hidden="1" customWidth="1"/>
    <col min="7" max="7" width="24.77734375" style="79" hidden="1" customWidth="1"/>
    <col min="8" max="8" width="19.44140625" style="79" hidden="1" customWidth="1"/>
    <col min="9" max="9" width="33.21875" style="79" hidden="1" customWidth="1"/>
    <col min="10" max="10" width="33.21875" style="120" hidden="1" customWidth="1"/>
    <col min="11" max="12" width="33.21875" style="33" customWidth="1"/>
    <col min="13" max="13" width="8.5546875" style="26" customWidth="1"/>
    <col min="14" max="14" width="8.33203125" style="26" customWidth="1"/>
    <col min="15" max="25" width="8.88671875" style="79" customWidth="1"/>
    <col min="26" max="16384" width="8.88671875" style="79"/>
  </cols>
  <sheetData>
    <row r="1" spans="1:23" ht="21.6" customHeight="1" x14ac:dyDescent="0.25">
      <c r="A1" s="168" t="s">
        <v>2038</v>
      </c>
      <c r="B1" s="169"/>
      <c r="C1" s="169"/>
      <c r="D1" s="170"/>
      <c r="E1" s="128"/>
    </row>
    <row r="2" spans="1:23" ht="17.399999999999999" x14ac:dyDescent="0.25">
      <c r="A2" s="164" t="s">
        <v>2040</v>
      </c>
      <c r="B2" s="165"/>
      <c r="D2" s="137">
        <f ca="1">TODAY()</f>
        <v>45198</v>
      </c>
      <c r="E2" s="125"/>
      <c r="L2" s="163"/>
      <c r="P2" s="77"/>
    </row>
    <row r="3" spans="1:23" ht="17.399999999999999" customHeight="1" x14ac:dyDescent="0.25">
      <c r="A3" s="166" t="s">
        <v>2039</v>
      </c>
      <c r="B3" s="167"/>
      <c r="C3" s="101">
        <f>COUNTIF(I7:I212,"179 Adult")</f>
        <v>21</v>
      </c>
      <c r="D3" s="138" t="s">
        <v>1630</v>
      </c>
      <c r="L3" s="163"/>
      <c r="P3" s="77"/>
    </row>
    <row r="4" spans="1:23" x14ac:dyDescent="0.25">
      <c r="A4" s="90"/>
      <c r="C4" s="101">
        <f>COUNTIF(I8:I213,"179 Youth")+COUNTIF(I1:I213,"179 Sibling")</f>
        <v>51</v>
      </c>
      <c r="D4" s="138" t="s">
        <v>1806</v>
      </c>
      <c r="L4" s="163"/>
      <c r="P4" s="77"/>
    </row>
    <row r="5" spans="1:23" x14ac:dyDescent="0.25">
      <c r="A5" s="90"/>
      <c r="C5" s="101">
        <f>SUM(C3:C4)</f>
        <v>72</v>
      </c>
      <c r="D5" s="139" t="s">
        <v>344</v>
      </c>
      <c r="E5" s="126"/>
      <c r="J5" s="121"/>
      <c r="M5" s="33"/>
      <c r="N5" s="33"/>
      <c r="P5" s="77"/>
    </row>
    <row r="6" spans="1:23" x14ac:dyDescent="0.25">
      <c r="A6" s="97" t="s">
        <v>3</v>
      </c>
      <c r="B6" s="82" t="s">
        <v>5</v>
      </c>
      <c r="C6" s="82" t="s">
        <v>6</v>
      </c>
      <c r="D6" s="139" t="s">
        <v>4</v>
      </c>
      <c r="E6" s="126"/>
      <c r="J6" s="121"/>
      <c r="M6" s="33"/>
      <c r="N6" s="33"/>
      <c r="P6" s="77"/>
    </row>
    <row r="7" spans="1:23" ht="30" customHeight="1" x14ac:dyDescent="0.25">
      <c r="A7" s="150" t="s">
        <v>1728</v>
      </c>
      <c r="B7" s="154" t="s">
        <v>1620</v>
      </c>
      <c r="C7" s="155" t="s">
        <v>1620</v>
      </c>
      <c r="D7" s="149" t="s">
        <v>353</v>
      </c>
      <c r="E7" t="s">
        <v>1587</v>
      </c>
      <c r="F7" s="124" t="s">
        <v>1729</v>
      </c>
      <c r="G7" t="s">
        <v>1704</v>
      </c>
      <c r="H7">
        <v>2488353606</v>
      </c>
      <c r="I7" t="s">
        <v>1308</v>
      </c>
      <c r="J7" s="134">
        <v>43832.663194444445</v>
      </c>
      <c r="K7" s="109"/>
      <c r="L7" s="26"/>
      <c r="O7" s="26"/>
      <c r="P7" s="77"/>
      <c r="Q7" s="77"/>
      <c r="R7" s="77"/>
      <c r="S7" s="77"/>
      <c r="T7" s="77"/>
      <c r="U7" s="77"/>
      <c r="V7" s="77"/>
      <c r="W7" s="77"/>
    </row>
    <row r="8" spans="1:23" ht="30" customHeight="1" x14ac:dyDescent="0.25">
      <c r="A8" s="150" t="s">
        <v>1685</v>
      </c>
      <c r="B8" s="154" t="s">
        <v>1620</v>
      </c>
      <c r="C8" s="155" t="s">
        <v>1620</v>
      </c>
      <c r="D8" s="149" t="s">
        <v>353</v>
      </c>
      <c r="E8" t="s">
        <v>1587</v>
      </c>
      <c r="F8" s="124" t="s">
        <v>1686</v>
      </c>
      <c r="G8" t="s">
        <v>352</v>
      </c>
      <c r="H8">
        <v>2485087922</v>
      </c>
      <c r="I8" t="s">
        <v>1308</v>
      </c>
      <c r="J8" s="134">
        <v>43832.663194444445</v>
      </c>
      <c r="K8" s="109"/>
      <c r="L8" s="26"/>
      <c r="O8" s="26"/>
      <c r="P8" s="77"/>
      <c r="Q8" s="77"/>
      <c r="R8" s="77"/>
      <c r="S8" s="77"/>
      <c r="T8" s="77"/>
      <c r="U8" s="77"/>
      <c r="V8" s="77"/>
      <c r="W8" s="77"/>
    </row>
    <row r="9" spans="1:23" ht="30" customHeight="1" x14ac:dyDescent="0.25">
      <c r="A9" s="150" t="s">
        <v>1960</v>
      </c>
      <c r="B9" s="154" t="s">
        <v>1620</v>
      </c>
      <c r="C9" s="155" t="s">
        <v>1620</v>
      </c>
      <c r="D9" s="149" t="s">
        <v>353</v>
      </c>
      <c r="E9" t="s">
        <v>1587</v>
      </c>
      <c r="F9" s="124" t="s">
        <v>1791</v>
      </c>
      <c r="G9">
        <v>0</v>
      </c>
      <c r="H9">
        <v>0</v>
      </c>
      <c r="I9" t="s">
        <v>1308</v>
      </c>
      <c r="J9" s="134">
        <v>43832.663194444445</v>
      </c>
      <c r="K9" s="109"/>
      <c r="L9" s="26"/>
      <c r="O9" s="26"/>
      <c r="P9" s="77"/>
      <c r="Q9" s="77"/>
      <c r="R9" s="77"/>
      <c r="S9" s="77"/>
      <c r="T9" s="77"/>
      <c r="U9" s="77"/>
      <c r="V9" s="77"/>
      <c r="W9" s="77"/>
    </row>
    <row r="10" spans="1:23" ht="30" customHeight="1" x14ac:dyDescent="0.25">
      <c r="A10" s="150" t="s">
        <v>1961</v>
      </c>
      <c r="B10" s="154" t="s">
        <v>1620</v>
      </c>
      <c r="C10" s="155" t="s">
        <v>1620</v>
      </c>
      <c r="D10" s="149" t="s">
        <v>353</v>
      </c>
      <c r="E10" t="s">
        <v>1587</v>
      </c>
      <c r="F10" s="132" t="s">
        <v>1687</v>
      </c>
      <c r="G10" t="s">
        <v>1874</v>
      </c>
      <c r="H10">
        <v>8105690422</v>
      </c>
      <c r="I10" t="s">
        <v>1308</v>
      </c>
      <c r="J10" s="134">
        <v>43832.663194444445</v>
      </c>
      <c r="K10" s="130"/>
      <c r="L10" s="26"/>
      <c r="O10" s="26"/>
      <c r="P10" s="77"/>
      <c r="Q10" s="77"/>
      <c r="R10" s="77"/>
      <c r="S10" s="77"/>
      <c r="T10" s="77"/>
      <c r="U10" s="77"/>
      <c r="V10" s="77"/>
      <c r="W10" s="77"/>
    </row>
    <row r="11" spans="1:23" ht="30" customHeight="1" x14ac:dyDescent="0.25">
      <c r="A11" s="150" t="s">
        <v>392</v>
      </c>
      <c r="B11" s="154" t="s">
        <v>1620</v>
      </c>
      <c r="C11" s="155" t="s">
        <v>1620</v>
      </c>
      <c r="D11" s="149" t="s">
        <v>353</v>
      </c>
      <c r="E11" t="s">
        <v>1587</v>
      </c>
      <c r="F11" s="132" t="s">
        <v>1629</v>
      </c>
      <c r="G11" t="s">
        <v>1626</v>
      </c>
      <c r="H11" t="s">
        <v>1625</v>
      </c>
      <c r="I11" t="s">
        <v>1308</v>
      </c>
      <c r="J11" s="134">
        <v>43832.663194444445</v>
      </c>
      <c r="K11" s="130"/>
      <c r="O11" s="26"/>
      <c r="P11" s="77"/>
      <c r="Q11" s="77"/>
      <c r="R11" s="77"/>
      <c r="S11" s="77"/>
      <c r="T11" s="77"/>
      <c r="U11" s="77"/>
      <c r="V11" s="77"/>
      <c r="W11" s="77"/>
    </row>
    <row r="12" spans="1:23" ht="30" customHeight="1" x14ac:dyDescent="0.25">
      <c r="A12" s="150" t="s">
        <v>1949</v>
      </c>
      <c r="B12" s="154" t="s">
        <v>1620</v>
      </c>
      <c r="C12" s="155" t="s">
        <v>1620</v>
      </c>
      <c r="D12" s="149" t="s">
        <v>353</v>
      </c>
      <c r="E12" t="s">
        <v>1587</v>
      </c>
      <c r="F12" s="124" t="s">
        <v>1741</v>
      </c>
      <c r="G12" t="s">
        <v>1846</v>
      </c>
      <c r="H12">
        <v>2489543013</v>
      </c>
      <c r="I12" t="s">
        <v>1308</v>
      </c>
      <c r="J12" s="134">
        <v>43832.663194444445</v>
      </c>
      <c r="K12" s="130"/>
      <c r="O12" s="26"/>
      <c r="P12" s="77"/>
      <c r="Q12" s="77"/>
      <c r="R12" s="77"/>
      <c r="S12" s="77"/>
      <c r="T12" s="77"/>
      <c r="U12" s="77"/>
      <c r="V12" s="77"/>
      <c r="W12" s="77"/>
    </row>
    <row r="13" spans="1:23" ht="30" customHeight="1" x14ac:dyDescent="0.25">
      <c r="A13" s="150" t="s">
        <v>1740</v>
      </c>
      <c r="B13" s="154" t="s">
        <v>1620</v>
      </c>
      <c r="C13" s="155" t="s">
        <v>1620</v>
      </c>
      <c r="D13" s="149" t="s">
        <v>353</v>
      </c>
      <c r="E13" t="s">
        <v>1587</v>
      </c>
      <c r="F13" s="124" t="s">
        <v>1741</v>
      </c>
      <c r="G13" t="s">
        <v>1733</v>
      </c>
      <c r="H13">
        <v>2488805079</v>
      </c>
      <c r="I13" t="s">
        <v>1308</v>
      </c>
      <c r="J13" s="134">
        <v>43832.663194444445</v>
      </c>
      <c r="K13" s="130"/>
      <c r="O13" s="26"/>
      <c r="P13" s="77"/>
      <c r="Q13" s="77"/>
      <c r="R13" s="77"/>
      <c r="S13" s="77"/>
      <c r="T13" s="77"/>
      <c r="U13" s="77"/>
      <c r="V13" s="77"/>
      <c r="W13" s="77"/>
    </row>
    <row r="14" spans="1:23" ht="30" customHeight="1" x14ac:dyDescent="0.25">
      <c r="A14" s="150" t="s">
        <v>393</v>
      </c>
      <c r="B14" s="154" t="s">
        <v>1620</v>
      </c>
      <c r="C14" s="155" t="s">
        <v>1620</v>
      </c>
      <c r="D14" s="149" t="s">
        <v>353</v>
      </c>
      <c r="E14" t="s">
        <v>1587</v>
      </c>
      <c r="F14" s="124" t="s">
        <v>1616</v>
      </c>
      <c r="G14" t="s">
        <v>352</v>
      </c>
      <c r="H14">
        <v>2485087328</v>
      </c>
      <c r="I14" t="s">
        <v>1308</v>
      </c>
      <c r="J14" s="134">
        <v>43832.663194444445</v>
      </c>
      <c r="K14" s="130"/>
      <c r="O14" s="26"/>
      <c r="P14" s="77"/>
      <c r="Q14" s="77"/>
      <c r="R14" s="77"/>
      <c r="S14" s="77"/>
      <c r="T14" s="77"/>
      <c r="U14" s="77"/>
      <c r="V14" s="77"/>
      <c r="W14" s="77"/>
    </row>
    <row r="15" spans="1:23" ht="30" customHeight="1" x14ac:dyDescent="0.25">
      <c r="A15" s="150" t="s">
        <v>1940</v>
      </c>
      <c r="B15" s="154" t="s">
        <v>1620</v>
      </c>
      <c r="C15" s="155" t="s">
        <v>1620</v>
      </c>
      <c r="D15" s="149" t="s">
        <v>353</v>
      </c>
      <c r="E15" t="s">
        <v>1587</v>
      </c>
      <c r="F15" s="124" t="s">
        <v>1941</v>
      </c>
      <c r="G15" t="s">
        <v>1813</v>
      </c>
      <c r="H15">
        <v>2488802614</v>
      </c>
      <c r="I15" t="s">
        <v>1308</v>
      </c>
      <c r="J15" s="134">
        <v>43832.663194444445</v>
      </c>
      <c r="K15" s="130"/>
      <c r="O15" s="26"/>
      <c r="P15" s="77"/>
      <c r="Q15" s="77"/>
      <c r="R15" s="77"/>
      <c r="S15" s="77"/>
      <c r="T15" s="77"/>
      <c r="U15" s="77"/>
      <c r="V15" s="77"/>
      <c r="W15" s="77"/>
    </row>
    <row r="16" spans="1:23" ht="30" customHeight="1" x14ac:dyDescent="0.25">
      <c r="A16" s="150" t="s">
        <v>1942</v>
      </c>
      <c r="B16" s="154" t="s">
        <v>1620</v>
      </c>
      <c r="C16" s="155" t="s">
        <v>1620</v>
      </c>
      <c r="D16" s="149" t="s">
        <v>353</v>
      </c>
      <c r="E16" t="s">
        <v>1587</v>
      </c>
      <c r="F16" s="124" t="s">
        <v>1725</v>
      </c>
      <c r="G16" t="s">
        <v>1668</v>
      </c>
      <c r="H16" t="s">
        <v>1669</v>
      </c>
      <c r="I16" t="s">
        <v>1308</v>
      </c>
      <c r="J16" s="134">
        <v>43832.663194444445</v>
      </c>
      <c r="K16" s="130"/>
      <c r="O16" s="26"/>
      <c r="P16" s="77"/>
      <c r="Q16" s="77"/>
      <c r="R16" s="77"/>
      <c r="S16" s="77"/>
      <c r="T16" s="77"/>
      <c r="U16" s="77"/>
      <c r="V16" s="77"/>
      <c r="W16" s="77"/>
    </row>
    <row r="17" spans="1:23" ht="30" customHeight="1" x14ac:dyDescent="0.25">
      <c r="A17" s="150" t="s">
        <v>1190</v>
      </c>
      <c r="B17" s="154" t="s">
        <v>1620</v>
      </c>
      <c r="C17" s="155" t="s">
        <v>1620</v>
      </c>
      <c r="D17" s="149"/>
      <c r="E17"/>
      <c r="F17" s="132" t="s">
        <v>1792</v>
      </c>
      <c r="G17"/>
      <c r="H17"/>
      <c r="I17" t="s">
        <v>1308</v>
      </c>
      <c r="J17" s="134"/>
      <c r="K17" s="130"/>
      <c r="O17" s="26"/>
      <c r="P17" s="77"/>
      <c r="Q17" s="77"/>
      <c r="R17" s="77"/>
      <c r="S17" s="77"/>
      <c r="T17" s="77"/>
      <c r="U17" s="77"/>
      <c r="V17" s="77"/>
      <c r="W17" s="77"/>
    </row>
    <row r="18" spans="1:23" ht="30" customHeight="1" x14ac:dyDescent="0.25">
      <c r="A18" s="150" t="s">
        <v>399</v>
      </c>
      <c r="B18" s="154" t="s">
        <v>1620</v>
      </c>
      <c r="C18" s="155" t="s">
        <v>1620</v>
      </c>
      <c r="D18" s="149" t="s">
        <v>353</v>
      </c>
      <c r="E18" t="s">
        <v>1587</v>
      </c>
      <c r="F18" s="124" t="s">
        <v>1748</v>
      </c>
      <c r="G18" t="s">
        <v>1908</v>
      </c>
      <c r="H18">
        <v>2484170694</v>
      </c>
      <c r="I18" t="s">
        <v>1308</v>
      </c>
      <c r="J18" s="134">
        <v>43832.663194444445</v>
      </c>
      <c r="K18" s="130"/>
      <c r="O18" s="26"/>
      <c r="P18" s="77"/>
      <c r="Q18" s="77"/>
      <c r="R18" s="77"/>
      <c r="S18" s="77"/>
      <c r="T18" s="77"/>
      <c r="U18" s="77"/>
      <c r="V18" s="77"/>
      <c r="W18" s="77"/>
    </row>
    <row r="19" spans="1:23" ht="30" customHeight="1" x14ac:dyDescent="0.25">
      <c r="A19" s="150" t="s">
        <v>1952</v>
      </c>
      <c r="B19" s="154" t="s">
        <v>1620</v>
      </c>
      <c r="C19" s="155" t="s">
        <v>1620</v>
      </c>
      <c r="D19" s="149" t="s">
        <v>353</v>
      </c>
      <c r="E19" t="s">
        <v>1587</v>
      </c>
      <c r="F19" s="132" t="s">
        <v>1953</v>
      </c>
      <c r="G19" s="148">
        <v>0</v>
      </c>
      <c r="H19">
        <v>0</v>
      </c>
      <c r="I19" t="s">
        <v>1308</v>
      </c>
      <c r="J19" s="134">
        <v>43832.663194444445</v>
      </c>
      <c r="K19" s="130"/>
      <c r="O19" s="26"/>
      <c r="P19" s="77"/>
      <c r="Q19" s="77"/>
      <c r="R19" s="77"/>
      <c r="S19" s="77"/>
      <c r="T19" s="77"/>
      <c r="U19" s="77"/>
      <c r="V19" s="77"/>
      <c r="W19" s="77"/>
    </row>
    <row r="20" spans="1:23" ht="30" customHeight="1" x14ac:dyDescent="0.25">
      <c r="A20" s="150" t="s">
        <v>1742</v>
      </c>
      <c r="B20" s="154" t="s">
        <v>1620</v>
      </c>
      <c r="C20" s="155" t="s">
        <v>1620</v>
      </c>
      <c r="D20" s="149" t="s">
        <v>353</v>
      </c>
      <c r="E20" t="s">
        <v>1587</v>
      </c>
      <c r="F20" s="124" t="s">
        <v>1743</v>
      </c>
      <c r="G20" t="s">
        <v>1912</v>
      </c>
      <c r="H20">
        <v>2489100343</v>
      </c>
      <c r="I20" t="s">
        <v>1308</v>
      </c>
      <c r="J20" s="134">
        <v>43832.663194444445</v>
      </c>
      <c r="K20" s="130"/>
      <c r="O20" s="26"/>
      <c r="P20" s="77"/>
      <c r="Q20" s="77"/>
      <c r="R20" s="77"/>
      <c r="S20" s="77"/>
      <c r="T20" s="77"/>
      <c r="U20" s="77"/>
      <c r="V20" s="77"/>
      <c r="W20" s="77"/>
    </row>
    <row r="21" spans="1:23" ht="30" customHeight="1" x14ac:dyDescent="0.25">
      <c r="A21" s="150" t="s">
        <v>1963</v>
      </c>
      <c r="B21" s="154" t="s">
        <v>1620</v>
      </c>
      <c r="C21" s="155" t="s">
        <v>1620</v>
      </c>
      <c r="D21" s="149" t="s">
        <v>353</v>
      </c>
      <c r="E21" t="s">
        <v>1587</v>
      </c>
      <c r="F21" s="124" t="s">
        <v>1964</v>
      </c>
      <c r="G21" t="s">
        <v>1881</v>
      </c>
      <c r="H21" t="s">
        <v>1880</v>
      </c>
      <c r="I21" t="s">
        <v>1308</v>
      </c>
      <c r="J21" s="134">
        <v>43832.663194444445</v>
      </c>
      <c r="K21" s="130"/>
      <c r="O21" s="26"/>
      <c r="P21" s="77"/>
      <c r="Q21" s="77"/>
      <c r="R21" s="77"/>
      <c r="S21" s="77"/>
      <c r="T21" s="77"/>
      <c r="U21" s="77"/>
      <c r="V21" s="77"/>
      <c r="W21" s="77"/>
    </row>
    <row r="22" spans="1:23" ht="30" customHeight="1" x14ac:dyDescent="0.25">
      <c r="A22" s="150" t="s">
        <v>1749</v>
      </c>
      <c r="B22" s="154" t="s">
        <v>1620</v>
      </c>
      <c r="C22" s="155" t="s">
        <v>1620</v>
      </c>
      <c r="D22" s="149"/>
      <c r="E22"/>
      <c r="F22" s="132" t="s">
        <v>1750</v>
      </c>
      <c r="G22" s="148" t="s">
        <v>1998</v>
      </c>
      <c r="H22"/>
      <c r="I22" t="s">
        <v>1308</v>
      </c>
      <c r="J22" s="134"/>
      <c r="K22" s="130"/>
      <c r="O22" s="26"/>
      <c r="P22" s="77"/>
      <c r="Q22" s="77"/>
      <c r="R22" s="77"/>
      <c r="S22" s="77"/>
      <c r="T22" s="77"/>
      <c r="U22" s="77"/>
      <c r="V22" s="77"/>
      <c r="W22" s="77"/>
    </row>
    <row r="23" spans="1:23" ht="30" customHeight="1" x14ac:dyDescent="0.25">
      <c r="A23" s="150" t="s">
        <v>1231</v>
      </c>
      <c r="B23" s="154" t="s">
        <v>1620</v>
      </c>
      <c r="C23" s="155" t="s">
        <v>1620</v>
      </c>
      <c r="D23" s="149" t="s">
        <v>353</v>
      </c>
      <c r="E23" s="160" t="s">
        <v>1587</v>
      </c>
      <c r="F23" s="124" t="s">
        <v>2034</v>
      </c>
      <c r="G23" t="s">
        <v>932</v>
      </c>
      <c r="H23">
        <v>2485216250</v>
      </c>
      <c r="I23" t="s">
        <v>1308</v>
      </c>
      <c r="J23" s="134"/>
      <c r="K23" s="130"/>
      <c r="O23" s="26"/>
      <c r="P23" s="77"/>
      <c r="Q23" s="77"/>
      <c r="R23" s="77"/>
      <c r="S23" s="77"/>
      <c r="T23" s="77"/>
      <c r="U23" s="77"/>
      <c r="V23" s="77"/>
      <c r="W23" s="77"/>
    </row>
    <row r="24" spans="1:23" ht="30" customHeight="1" x14ac:dyDescent="0.25">
      <c r="A24" s="150" t="s">
        <v>1233</v>
      </c>
      <c r="B24" s="154" t="s">
        <v>1620</v>
      </c>
      <c r="C24" s="155" t="s">
        <v>1620</v>
      </c>
      <c r="D24" s="149"/>
      <c r="E24"/>
      <c r="F24" s="132" t="s">
        <v>1807</v>
      </c>
      <c r="G24"/>
      <c r="H24"/>
      <c r="I24" t="s">
        <v>1308</v>
      </c>
      <c r="J24" s="134"/>
      <c r="K24" s="130"/>
      <c r="O24" s="26"/>
      <c r="P24" s="77"/>
      <c r="Q24" s="77"/>
      <c r="R24" s="77"/>
      <c r="S24" s="77"/>
      <c r="T24" s="77"/>
      <c r="U24" s="77"/>
      <c r="V24" s="77"/>
      <c r="W24" s="77"/>
    </row>
    <row r="25" spans="1:23" ht="30" customHeight="1" x14ac:dyDescent="0.25">
      <c r="A25" s="150" t="s">
        <v>370</v>
      </c>
      <c r="B25" s="154" t="s">
        <v>1620</v>
      </c>
      <c r="C25" s="155" t="s">
        <v>1620</v>
      </c>
      <c r="D25" s="149"/>
      <c r="E25"/>
      <c r="F25" s="132" t="s">
        <v>2001</v>
      </c>
      <c r="G25"/>
      <c r="H25"/>
      <c r="I25" t="s">
        <v>1308</v>
      </c>
      <c r="J25" s="134">
        <v>43832.663194444445</v>
      </c>
      <c r="K25" s="130"/>
      <c r="O25" s="26"/>
      <c r="P25" s="77"/>
      <c r="Q25" s="77"/>
      <c r="R25" s="77"/>
      <c r="S25" s="77"/>
      <c r="T25" s="77"/>
      <c r="U25" s="77"/>
      <c r="V25" s="77"/>
      <c r="W25" s="77"/>
    </row>
    <row r="26" spans="1:23" ht="30" customHeight="1" x14ac:dyDescent="0.25">
      <c r="A26" s="150" t="s">
        <v>1246</v>
      </c>
      <c r="B26" s="154" t="s">
        <v>1620</v>
      </c>
      <c r="C26" s="155" t="s">
        <v>1620</v>
      </c>
      <c r="D26" s="149" t="s">
        <v>353</v>
      </c>
      <c r="E26" t="s">
        <v>1587</v>
      </c>
      <c r="F26" s="124" t="s">
        <v>1618</v>
      </c>
      <c r="G26" t="s">
        <v>1813</v>
      </c>
      <c r="H26">
        <v>2488802614</v>
      </c>
      <c r="I26" t="s">
        <v>1308</v>
      </c>
      <c r="J26" s="134">
        <v>43832.663194444445</v>
      </c>
      <c r="K26" s="130"/>
      <c r="O26" s="26"/>
      <c r="P26" s="77"/>
      <c r="Q26" s="77"/>
      <c r="R26" s="77"/>
      <c r="S26" s="77"/>
      <c r="T26" s="77"/>
      <c r="U26" s="77"/>
      <c r="V26" s="77"/>
      <c r="W26" s="77"/>
    </row>
    <row r="27" spans="1:23" ht="30" customHeight="1" x14ac:dyDescent="0.25">
      <c r="A27" s="150" t="s">
        <v>1604</v>
      </c>
      <c r="B27" s="154" t="s">
        <v>1620</v>
      </c>
      <c r="C27" s="155" t="s">
        <v>1620</v>
      </c>
      <c r="D27" s="149" t="s">
        <v>353</v>
      </c>
      <c r="E27" t="s">
        <v>1587</v>
      </c>
      <c r="F27" s="124" t="s">
        <v>1618</v>
      </c>
      <c r="G27" t="s">
        <v>1601</v>
      </c>
      <c r="H27">
        <v>7345897461</v>
      </c>
      <c r="I27" t="s">
        <v>1308</v>
      </c>
      <c r="J27" s="134">
        <v>43832.663194444445</v>
      </c>
      <c r="K27" s="130"/>
      <c r="O27" s="26"/>
      <c r="P27" s="77"/>
      <c r="Q27" s="77"/>
      <c r="R27" s="77"/>
      <c r="S27" s="77"/>
      <c r="T27" s="77"/>
      <c r="U27" s="77"/>
      <c r="V27" s="77"/>
      <c r="W27" s="77"/>
    </row>
    <row r="28" spans="1:23" ht="30" customHeight="1" x14ac:dyDescent="0.25">
      <c r="A28" s="141" t="s">
        <v>1491</v>
      </c>
      <c r="B28" s="2" t="s">
        <v>1389</v>
      </c>
      <c r="C28" s="2" t="s">
        <v>1389</v>
      </c>
      <c r="D28" s="142" t="s">
        <v>353</v>
      </c>
      <c r="E28" t="e">
        <v>#N/A</v>
      </c>
      <c r="F28" s="124" t="s">
        <v>1711</v>
      </c>
      <c r="G28" t="s">
        <v>1704</v>
      </c>
      <c r="H28">
        <v>2488353606</v>
      </c>
      <c r="I28" t="s">
        <v>1304</v>
      </c>
      <c r="J28" s="134">
        <v>43832.663194444445</v>
      </c>
      <c r="K28" s="130"/>
      <c r="O28" s="26"/>
      <c r="P28" s="77"/>
      <c r="Q28" s="77"/>
      <c r="R28" s="77"/>
      <c r="S28" s="77"/>
      <c r="T28" s="77"/>
      <c r="U28" s="77"/>
      <c r="V28" s="77"/>
      <c r="W28" s="77"/>
    </row>
    <row r="29" spans="1:23" ht="30" customHeight="1" x14ac:dyDescent="0.25">
      <c r="A29" s="141" t="s">
        <v>1712</v>
      </c>
      <c r="B29" s="2" t="s">
        <v>1389</v>
      </c>
      <c r="C29" s="2" t="s">
        <v>1389</v>
      </c>
      <c r="D29" s="142" t="s">
        <v>353</v>
      </c>
      <c r="E29" t="e">
        <v>#N/A</v>
      </c>
      <c r="F29" s="124" t="s">
        <v>1711</v>
      </c>
      <c r="G29" t="s">
        <v>1704</v>
      </c>
      <c r="H29">
        <v>2488353606</v>
      </c>
      <c r="I29" t="s">
        <v>1304</v>
      </c>
      <c r="J29" s="134">
        <v>43832.663194444445</v>
      </c>
      <c r="K29" s="130"/>
      <c r="O29" s="26"/>
      <c r="P29" s="77"/>
      <c r="Q29" s="77"/>
      <c r="R29" s="77"/>
      <c r="S29" s="77"/>
      <c r="T29" s="77"/>
      <c r="U29" s="77"/>
      <c r="V29" s="77"/>
      <c r="W29" s="77"/>
    </row>
    <row r="30" spans="1:23" ht="30" customHeight="1" x14ac:dyDescent="0.25">
      <c r="A30" s="141" t="s">
        <v>1621</v>
      </c>
      <c r="B30" s="2" t="s">
        <v>1383</v>
      </c>
      <c r="C30" s="2" t="s">
        <v>1383</v>
      </c>
      <c r="D30" s="142" t="s">
        <v>353</v>
      </c>
      <c r="E30" t="s">
        <v>354</v>
      </c>
      <c r="F30" s="132" t="s">
        <v>1688</v>
      </c>
      <c r="G30" t="s">
        <v>1843</v>
      </c>
      <c r="H30" t="s">
        <v>1842</v>
      </c>
      <c r="I30" t="s">
        <v>1304</v>
      </c>
      <c r="J30" s="134">
        <v>43832.663194444445</v>
      </c>
      <c r="K30" s="130"/>
      <c r="O30" s="26"/>
      <c r="P30" s="77"/>
      <c r="Q30" s="77"/>
      <c r="R30" s="77"/>
      <c r="S30" s="77"/>
      <c r="T30" s="77"/>
      <c r="U30" s="77"/>
      <c r="V30" s="77"/>
      <c r="W30" s="77"/>
    </row>
    <row r="31" spans="1:23" ht="30" customHeight="1" x14ac:dyDescent="0.25">
      <c r="A31" s="141" t="s">
        <v>1488</v>
      </c>
      <c r="B31" s="2" t="s">
        <v>1389</v>
      </c>
      <c r="C31" s="2" t="s">
        <v>1389</v>
      </c>
      <c r="D31" s="142" t="s">
        <v>353</v>
      </c>
      <c r="E31" t="s">
        <v>354</v>
      </c>
      <c r="F31" s="124" t="s">
        <v>1993</v>
      </c>
      <c r="G31">
        <v>0</v>
      </c>
      <c r="H31">
        <v>0</v>
      </c>
      <c r="I31" t="s">
        <v>1304</v>
      </c>
      <c r="J31" s="134">
        <v>43832.663194444445</v>
      </c>
      <c r="K31" s="130"/>
      <c r="O31" s="26"/>
      <c r="P31" s="77"/>
      <c r="Q31" s="77"/>
      <c r="R31" s="77"/>
      <c r="S31" s="77"/>
      <c r="T31" s="77"/>
      <c r="U31" s="77"/>
      <c r="V31" s="77"/>
      <c r="W31" s="77"/>
    </row>
    <row r="32" spans="1:23" ht="30" customHeight="1" x14ac:dyDescent="0.25">
      <c r="A32" s="141" t="s">
        <v>1994</v>
      </c>
      <c r="B32" s="2" t="s">
        <v>1389</v>
      </c>
      <c r="C32" s="2" t="s">
        <v>1389</v>
      </c>
      <c r="D32" s="142" t="s">
        <v>353</v>
      </c>
      <c r="E32" s="160" t="s">
        <v>354</v>
      </c>
      <c r="F32" s="124" t="s">
        <v>1993</v>
      </c>
      <c r="G32" s="148">
        <v>0</v>
      </c>
      <c r="H32">
        <v>0</v>
      </c>
      <c r="I32" t="s">
        <v>1304</v>
      </c>
      <c r="J32" s="134">
        <v>43832.663194444445</v>
      </c>
      <c r="K32" s="130"/>
      <c r="O32" s="26"/>
      <c r="P32" s="77"/>
      <c r="Q32" s="77"/>
      <c r="R32" s="77"/>
      <c r="S32" s="77"/>
      <c r="T32" s="77"/>
      <c r="U32" s="77"/>
      <c r="V32" s="77"/>
      <c r="W32" s="77"/>
    </row>
    <row r="33" spans="1:23" ht="30" customHeight="1" x14ac:dyDescent="0.25">
      <c r="A33" s="141" t="s">
        <v>1967</v>
      </c>
      <c r="B33" s="2" t="s">
        <v>1389</v>
      </c>
      <c r="C33" s="2" t="s">
        <v>1389</v>
      </c>
      <c r="D33" s="142" t="s">
        <v>353</v>
      </c>
      <c r="E33" t="s">
        <v>354</v>
      </c>
      <c r="F33" s="124" t="s">
        <v>1968</v>
      </c>
      <c r="G33" t="s">
        <v>1898</v>
      </c>
      <c r="H33">
        <v>2483421498</v>
      </c>
      <c r="I33" t="s">
        <v>1304</v>
      </c>
      <c r="J33" s="134">
        <v>43832.663194444445</v>
      </c>
      <c r="K33" s="130"/>
      <c r="O33" s="26"/>
      <c r="P33" s="77"/>
      <c r="Q33" s="77"/>
      <c r="R33" s="77"/>
      <c r="S33" s="77"/>
      <c r="T33" s="77"/>
      <c r="U33" s="77"/>
      <c r="V33" s="77"/>
      <c r="W33" s="77"/>
    </row>
    <row r="34" spans="1:23" ht="30" customHeight="1" x14ac:dyDescent="0.25">
      <c r="A34" s="141" t="s">
        <v>1969</v>
      </c>
      <c r="B34" s="2" t="s">
        <v>1389</v>
      </c>
      <c r="C34" s="2" t="s">
        <v>1389</v>
      </c>
      <c r="D34" s="142" t="s">
        <v>353</v>
      </c>
      <c r="E34" t="s">
        <v>354</v>
      </c>
      <c r="F34" s="124" t="s">
        <v>1968</v>
      </c>
      <c r="G34" t="s">
        <v>1898</v>
      </c>
      <c r="H34">
        <v>2483421498</v>
      </c>
      <c r="I34" t="s">
        <v>1304</v>
      </c>
      <c r="J34" s="134">
        <v>43832.663194444445</v>
      </c>
      <c r="K34" s="130"/>
      <c r="O34" s="26"/>
      <c r="P34" s="77"/>
      <c r="Q34" s="77"/>
      <c r="R34" s="77"/>
      <c r="S34" s="77"/>
      <c r="T34" s="77"/>
      <c r="U34" s="77"/>
      <c r="V34" s="77"/>
      <c r="W34" s="77"/>
    </row>
    <row r="35" spans="1:23" ht="30" customHeight="1" x14ac:dyDescent="0.25">
      <c r="A35" s="141" t="s">
        <v>1696</v>
      </c>
      <c r="B35" s="2" t="s">
        <v>1261</v>
      </c>
      <c r="C35" s="2" t="s">
        <v>1261</v>
      </c>
      <c r="D35" s="142" t="s">
        <v>353</v>
      </c>
      <c r="E35" t="s">
        <v>354</v>
      </c>
      <c r="F35" s="124" t="s">
        <v>1697</v>
      </c>
      <c r="G35" t="s">
        <v>1682</v>
      </c>
      <c r="H35" t="s">
        <v>1875</v>
      </c>
      <c r="I35" t="s">
        <v>1304</v>
      </c>
      <c r="J35" s="134">
        <v>43832.663194444445</v>
      </c>
      <c r="K35" s="130"/>
      <c r="O35" s="26"/>
      <c r="P35" s="77"/>
      <c r="Q35" s="77"/>
      <c r="R35" s="77"/>
      <c r="S35" s="77"/>
      <c r="T35" s="77"/>
      <c r="U35" s="77"/>
      <c r="V35" s="77"/>
      <c r="W35" s="77"/>
    </row>
    <row r="36" spans="1:23" ht="30" customHeight="1" x14ac:dyDescent="0.25">
      <c r="A36" s="141" t="s">
        <v>1956</v>
      </c>
      <c r="B36" s="2" t="s">
        <v>1389</v>
      </c>
      <c r="C36" s="2" t="s">
        <v>1389</v>
      </c>
      <c r="D36" s="142" t="s">
        <v>353</v>
      </c>
      <c r="E36">
        <v>0</v>
      </c>
      <c r="F36" s="132" t="s">
        <v>1957</v>
      </c>
      <c r="G36" t="s">
        <v>1864</v>
      </c>
      <c r="H36">
        <v>2489248952</v>
      </c>
      <c r="I36" t="s">
        <v>1304</v>
      </c>
      <c r="J36" s="134">
        <v>43832.663194444445</v>
      </c>
      <c r="K36" s="129"/>
      <c r="M36" s="33"/>
      <c r="N36" s="33"/>
      <c r="O36" s="26"/>
      <c r="P36" s="77"/>
      <c r="Q36" s="77"/>
      <c r="R36" s="77"/>
      <c r="S36" s="77"/>
      <c r="T36" s="77"/>
      <c r="U36" s="77"/>
      <c r="V36" s="77"/>
      <c r="W36" s="77"/>
    </row>
    <row r="37" spans="1:23" ht="30" customHeight="1" x14ac:dyDescent="0.25">
      <c r="A37" s="141" t="s">
        <v>383</v>
      </c>
      <c r="B37" s="2" t="s">
        <v>1389</v>
      </c>
      <c r="C37" s="2" t="s">
        <v>1389</v>
      </c>
      <c r="D37" s="142" t="s">
        <v>353</v>
      </c>
      <c r="E37" t="s">
        <v>401</v>
      </c>
      <c r="F37" s="124" t="s">
        <v>1972</v>
      </c>
      <c r="G37" s="148" t="s">
        <v>1351</v>
      </c>
      <c r="H37" t="s">
        <v>1919</v>
      </c>
      <c r="I37" t="s">
        <v>1304</v>
      </c>
      <c r="J37" s="134">
        <v>43832.663194444445</v>
      </c>
      <c r="K37" s="130"/>
      <c r="O37" s="26"/>
      <c r="P37" s="77"/>
      <c r="Q37" s="77"/>
      <c r="R37" s="77"/>
      <c r="S37" s="77"/>
      <c r="T37" s="77"/>
      <c r="U37" s="77"/>
      <c r="V37" s="77"/>
      <c r="W37" s="77"/>
    </row>
    <row r="38" spans="1:23" ht="30" customHeight="1" x14ac:dyDescent="0.25">
      <c r="A38" s="141" t="s">
        <v>1380</v>
      </c>
      <c r="B38" s="2" t="s">
        <v>1389</v>
      </c>
      <c r="C38" s="2" t="s">
        <v>1389</v>
      </c>
      <c r="D38" s="142" t="s">
        <v>353</v>
      </c>
      <c r="E38" t="s">
        <v>401</v>
      </c>
      <c r="F38" s="124" t="s">
        <v>1972</v>
      </c>
      <c r="G38" t="s">
        <v>1351</v>
      </c>
      <c r="H38" t="s">
        <v>1919</v>
      </c>
      <c r="I38" t="s">
        <v>1304</v>
      </c>
      <c r="J38" s="134">
        <v>43832.663194444445</v>
      </c>
      <c r="K38" s="130"/>
      <c r="O38" s="26"/>
      <c r="P38" s="77"/>
      <c r="Q38" s="77"/>
      <c r="R38" s="77"/>
      <c r="S38" s="77"/>
      <c r="T38" s="77"/>
      <c r="U38" s="77"/>
      <c r="V38" s="77"/>
      <c r="W38" s="77"/>
    </row>
    <row r="39" spans="1:23" ht="30" customHeight="1" x14ac:dyDescent="0.25">
      <c r="A39" s="141" t="s">
        <v>1613</v>
      </c>
      <c r="B39" s="2" t="s">
        <v>1389</v>
      </c>
      <c r="C39" s="2" t="s">
        <v>1389</v>
      </c>
      <c r="D39" s="142" t="s">
        <v>353</v>
      </c>
      <c r="E39" t="s">
        <v>406</v>
      </c>
      <c r="F39" s="124" t="s">
        <v>1689</v>
      </c>
      <c r="G39" t="s">
        <v>1655</v>
      </c>
      <c r="H39">
        <v>2487058102</v>
      </c>
      <c r="I39" t="s">
        <v>1304</v>
      </c>
      <c r="J39" s="134">
        <v>43832.663194444445</v>
      </c>
      <c r="K39" s="130"/>
      <c r="O39" s="26"/>
      <c r="P39" s="77"/>
      <c r="Q39" s="77"/>
      <c r="R39" s="77"/>
      <c r="S39" s="77"/>
      <c r="T39" s="77"/>
      <c r="U39" s="77"/>
      <c r="V39" s="77"/>
      <c r="W39" s="77"/>
    </row>
    <row r="40" spans="1:23" ht="30" customHeight="1" x14ac:dyDescent="0.25">
      <c r="A40" s="141" t="s">
        <v>994</v>
      </c>
      <c r="B40" s="2" t="s">
        <v>1389</v>
      </c>
      <c r="C40" s="2" t="s">
        <v>1389</v>
      </c>
      <c r="D40" s="142" t="s">
        <v>1939</v>
      </c>
      <c r="E40" t="s">
        <v>405</v>
      </c>
      <c r="F40" s="124" t="s">
        <v>1976</v>
      </c>
      <c r="G40" t="s">
        <v>894</v>
      </c>
      <c r="H40">
        <v>2485353713</v>
      </c>
      <c r="I40" t="s">
        <v>1304</v>
      </c>
      <c r="J40" s="134">
        <v>43832.663194444445</v>
      </c>
      <c r="K40" s="130"/>
      <c r="O40" s="26"/>
      <c r="P40" s="77"/>
      <c r="Q40" s="77"/>
      <c r="R40" s="77"/>
      <c r="S40" s="77"/>
      <c r="T40" s="77"/>
      <c r="U40" s="77"/>
      <c r="V40" s="77"/>
      <c r="W40" s="77"/>
    </row>
    <row r="41" spans="1:23" ht="30" customHeight="1" x14ac:dyDescent="0.25">
      <c r="A41" s="141" t="s">
        <v>1370</v>
      </c>
      <c r="B41" s="2" t="s">
        <v>1389</v>
      </c>
      <c r="C41" s="2" t="s">
        <v>1389</v>
      </c>
      <c r="D41" s="142" t="s">
        <v>353</v>
      </c>
      <c r="E41" s="160" t="s">
        <v>738</v>
      </c>
      <c r="F41" s="124" t="s">
        <v>1803</v>
      </c>
      <c r="G41" t="s">
        <v>1797</v>
      </c>
      <c r="H41">
        <v>2483254805</v>
      </c>
      <c r="I41" t="s">
        <v>1304</v>
      </c>
      <c r="J41" s="130">
        <v>43832.663194444445</v>
      </c>
      <c r="K41" s="130"/>
      <c r="O41" s="26"/>
      <c r="P41" s="77"/>
      <c r="Q41" s="77"/>
      <c r="R41" s="77"/>
      <c r="S41" s="77"/>
      <c r="T41" s="77"/>
      <c r="U41" s="77"/>
      <c r="V41" s="77"/>
      <c r="W41" s="77"/>
    </row>
    <row r="42" spans="1:23" ht="30" customHeight="1" x14ac:dyDescent="0.25">
      <c r="A42" s="141" t="s">
        <v>332</v>
      </c>
      <c r="B42" s="2" t="s">
        <v>1261</v>
      </c>
      <c r="C42" s="2" t="s">
        <v>1261</v>
      </c>
      <c r="D42" s="142" t="s">
        <v>1844</v>
      </c>
      <c r="E42" t="s">
        <v>400</v>
      </c>
      <c r="F42" s="132" t="s">
        <v>1615</v>
      </c>
      <c r="G42" t="s">
        <v>352</v>
      </c>
      <c r="H42">
        <v>2485088410</v>
      </c>
      <c r="I42" t="s">
        <v>1304</v>
      </c>
      <c r="J42" s="130">
        <v>43832.663194444445</v>
      </c>
      <c r="K42" s="130"/>
      <c r="O42" s="26"/>
      <c r="P42" s="77"/>
      <c r="Q42" s="77"/>
      <c r="R42" s="77"/>
      <c r="S42" s="77"/>
      <c r="T42" s="77"/>
      <c r="U42" s="77"/>
      <c r="V42" s="77"/>
      <c r="W42" s="77"/>
    </row>
    <row r="43" spans="1:23" ht="30" customHeight="1" x14ac:dyDescent="0.25">
      <c r="A43" s="141" t="s">
        <v>1595</v>
      </c>
      <c r="B43" s="2" t="s">
        <v>1516</v>
      </c>
      <c r="C43" s="2" t="s">
        <v>1516</v>
      </c>
      <c r="D43" s="142" t="s">
        <v>353</v>
      </c>
      <c r="E43" t="s">
        <v>400</v>
      </c>
      <c r="F43" s="124" t="s">
        <v>1615</v>
      </c>
      <c r="G43" t="s">
        <v>352</v>
      </c>
      <c r="H43">
        <v>2485088699</v>
      </c>
      <c r="I43" t="s">
        <v>1304</v>
      </c>
      <c r="J43" s="134">
        <v>43832.663194444445</v>
      </c>
      <c r="K43" s="130"/>
      <c r="O43" s="26"/>
      <c r="P43" s="77"/>
      <c r="Q43" s="77"/>
      <c r="R43" s="77"/>
      <c r="S43" s="77"/>
      <c r="T43" s="77"/>
      <c r="U43" s="77"/>
      <c r="V43" s="77"/>
      <c r="W43" s="77"/>
    </row>
    <row r="44" spans="1:23" ht="30" customHeight="1" x14ac:dyDescent="0.25">
      <c r="A44" s="141" t="s">
        <v>1965</v>
      </c>
      <c r="B44" s="2" t="s">
        <v>1747</v>
      </c>
      <c r="C44" s="2" t="s">
        <v>1979</v>
      </c>
      <c r="D44" s="142" t="s">
        <v>353</v>
      </c>
      <c r="E44" t="s">
        <v>400</v>
      </c>
      <c r="F44" s="124" t="s">
        <v>1966</v>
      </c>
      <c r="G44" t="s">
        <v>1886</v>
      </c>
      <c r="H44">
        <v>8126032336</v>
      </c>
      <c r="I44" t="s">
        <v>1304</v>
      </c>
      <c r="J44" s="134">
        <v>43832.663194444445</v>
      </c>
      <c r="K44" s="130"/>
      <c r="O44" s="26"/>
      <c r="P44" s="77"/>
      <c r="Q44" s="77"/>
      <c r="R44" s="77"/>
      <c r="S44" s="77"/>
      <c r="T44" s="77"/>
      <c r="U44" s="77"/>
      <c r="V44" s="77"/>
      <c r="W44" s="77"/>
    </row>
    <row r="45" spans="1:23" ht="30" customHeight="1" x14ac:dyDescent="0.25">
      <c r="A45" s="141" t="s">
        <v>1757</v>
      </c>
      <c r="B45" s="2" t="s">
        <v>1389</v>
      </c>
      <c r="C45" s="2" t="s">
        <v>1389</v>
      </c>
      <c r="D45" s="142" t="s">
        <v>353</v>
      </c>
      <c r="E45" t="s">
        <v>367</v>
      </c>
      <c r="F45" s="132" t="s">
        <v>1758</v>
      </c>
      <c r="G45">
        <v>0</v>
      </c>
      <c r="H45">
        <v>0</v>
      </c>
      <c r="I45" t="s">
        <v>1304</v>
      </c>
      <c r="J45" s="134">
        <v>43832.663194444445</v>
      </c>
      <c r="K45" s="130"/>
      <c r="O45" s="26"/>
      <c r="P45" s="77"/>
      <c r="Q45" s="77"/>
      <c r="R45" s="77"/>
      <c r="S45" s="77"/>
      <c r="T45" s="77"/>
      <c r="U45" s="77"/>
      <c r="V45" s="77"/>
      <c r="W45" s="77"/>
    </row>
    <row r="46" spans="1:23" ht="30" customHeight="1" x14ac:dyDescent="0.25">
      <c r="A46" s="141" t="s">
        <v>1943</v>
      </c>
      <c r="B46" s="2" t="s">
        <v>1261</v>
      </c>
      <c r="C46" s="2" t="s">
        <v>1261</v>
      </c>
      <c r="D46" s="142" t="s">
        <v>353</v>
      </c>
      <c r="E46" t="s">
        <v>354</v>
      </c>
      <c r="F46" s="124" t="s">
        <v>1944</v>
      </c>
      <c r="G46" t="s">
        <v>1822</v>
      </c>
      <c r="H46">
        <v>2485087319</v>
      </c>
      <c r="I46" t="s">
        <v>1304</v>
      </c>
      <c r="J46" s="134"/>
      <c r="K46" s="130"/>
      <c r="O46" s="26"/>
      <c r="P46" s="77"/>
      <c r="Q46" s="77"/>
      <c r="R46" s="77"/>
      <c r="S46" s="77"/>
      <c r="T46" s="77"/>
      <c r="U46" s="77"/>
      <c r="V46" s="77"/>
      <c r="W46" s="77"/>
    </row>
    <row r="47" spans="1:23" ht="30" customHeight="1" x14ac:dyDescent="0.25">
      <c r="A47" s="141" t="s">
        <v>1789</v>
      </c>
      <c r="B47" s="2" t="s">
        <v>1389</v>
      </c>
      <c r="C47" s="2" t="s">
        <v>1389</v>
      </c>
      <c r="D47" s="142" t="s">
        <v>353</v>
      </c>
      <c r="E47" t="s">
        <v>738</v>
      </c>
      <c r="F47" s="132" t="s">
        <v>1790</v>
      </c>
      <c r="G47" t="s">
        <v>1892</v>
      </c>
      <c r="H47" t="s">
        <v>1893</v>
      </c>
      <c r="I47" s="26" t="s">
        <v>1304</v>
      </c>
      <c r="J47" s="134">
        <v>43832.663194444445</v>
      </c>
      <c r="K47" s="130"/>
      <c r="O47" s="26"/>
      <c r="P47" s="77"/>
      <c r="Q47" s="77"/>
      <c r="R47" s="77"/>
      <c r="S47" s="77"/>
      <c r="T47" s="77"/>
      <c r="U47" s="77"/>
      <c r="V47" s="77"/>
      <c r="W47" s="77"/>
    </row>
    <row r="48" spans="1:23" ht="30" customHeight="1" x14ac:dyDescent="0.25">
      <c r="A48" s="141" t="s">
        <v>2015</v>
      </c>
      <c r="B48" s="2" t="s">
        <v>2014</v>
      </c>
      <c r="C48" s="2" t="s">
        <v>2016</v>
      </c>
      <c r="D48" s="142" t="s">
        <v>2036</v>
      </c>
      <c r="E48"/>
      <c r="F48" s="132" t="s">
        <v>2019</v>
      </c>
      <c r="G48" s="148" t="s">
        <v>2024</v>
      </c>
      <c r="H48">
        <v>2485058213</v>
      </c>
      <c r="I48" t="s">
        <v>1304</v>
      </c>
      <c r="J48" s="134">
        <v>43832.663194444445</v>
      </c>
      <c r="K48" s="130"/>
      <c r="O48" s="26"/>
      <c r="P48" s="77"/>
      <c r="Q48" s="77"/>
      <c r="R48" s="77"/>
      <c r="S48" s="77"/>
      <c r="T48" s="77"/>
      <c r="U48" s="77"/>
      <c r="V48" s="77"/>
      <c r="W48" s="77"/>
    </row>
    <row r="49" spans="1:23" ht="30" customHeight="1" x14ac:dyDescent="0.25">
      <c r="A49" s="141" t="s">
        <v>2032</v>
      </c>
      <c r="B49" s="2" t="s">
        <v>2014</v>
      </c>
      <c r="C49" s="2" t="s">
        <v>2014</v>
      </c>
      <c r="D49" s="142" t="s">
        <v>353</v>
      </c>
      <c r="E49" s="160">
        <v>0</v>
      </c>
      <c r="F49" s="124" t="s">
        <v>2033</v>
      </c>
      <c r="G49" t="s">
        <v>2024</v>
      </c>
      <c r="H49">
        <v>2485058213</v>
      </c>
      <c r="I49" t="s">
        <v>1304</v>
      </c>
      <c r="J49" s="134"/>
      <c r="K49" s="130"/>
      <c r="O49" s="26"/>
      <c r="P49" s="77"/>
      <c r="Q49" s="77"/>
      <c r="R49" s="77"/>
      <c r="S49" s="77"/>
      <c r="T49" s="77"/>
      <c r="U49" s="77"/>
      <c r="V49" s="77"/>
      <c r="W49" s="77"/>
    </row>
    <row r="50" spans="1:23" ht="30" customHeight="1" x14ac:dyDescent="0.25">
      <c r="A50" s="141" t="s">
        <v>1970</v>
      </c>
      <c r="B50" s="2" t="s">
        <v>1261</v>
      </c>
      <c r="C50" s="2" t="s">
        <v>1261</v>
      </c>
      <c r="D50" s="142" t="s">
        <v>353</v>
      </c>
      <c r="E50">
        <v>0</v>
      </c>
      <c r="F50" s="124" t="s">
        <v>1971</v>
      </c>
      <c r="G50">
        <v>0</v>
      </c>
      <c r="H50">
        <v>0</v>
      </c>
      <c r="I50" t="s">
        <v>1304</v>
      </c>
      <c r="J50" s="134">
        <v>43832.663194444445</v>
      </c>
      <c r="K50" s="130"/>
      <c r="O50" s="26"/>
      <c r="P50" s="77"/>
      <c r="Q50" s="77"/>
      <c r="R50" s="77"/>
      <c r="S50" s="77"/>
      <c r="T50" s="77"/>
      <c r="U50" s="77"/>
      <c r="V50" s="77"/>
      <c r="W50" s="77"/>
    </row>
    <row r="51" spans="1:23" ht="30" customHeight="1" x14ac:dyDescent="0.25">
      <c r="A51" s="141" t="s">
        <v>1958</v>
      </c>
      <c r="B51" s="2" t="s">
        <v>1389</v>
      </c>
      <c r="C51" s="2" t="s">
        <v>1389</v>
      </c>
      <c r="D51" s="142" t="s">
        <v>353</v>
      </c>
      <c r="E51">
        <v>0</v>
      </c>
      <c r="F51" s="124" t="s">
        <v>1959</v>
      </c>
      <c r="G51" t="s">
        <v>1869</v>
      </c>
      <c r="H51">
        <v>2488406573</v>
      </c>
      <c r="I51" t="s">
        <v>1304</v>
      </c>
      <c r="J51" s="129">
        <v>43832.663194444445</v>
      </c>
      <c r="K51" s="130"/>
      <c r="O51" s="26"/>
      <c r="P51" s="77"/>
      <c r="Q51" s="77"/>
      <c r="R51" s="77"/>
      <c r="S51" s="77"/>
      <c r="T51" s="77"/>
      <c r="U51" s="77"/>
      <c r="V51" s="77"/>
      <c r="W51" s="77"/>
    </row>
    <row r="52" spans="1:23" ht="30" customHeight="1" x14ac:dyDescent="0.25">
      <c r="A52" s="141" t="s">
        <v>1999</v>
      </c>
      <c r="B52" s="2" t="s">
        <v>1746</v>
      </c>
      <c r="C52" s="2" t="s">
        <v>1383</v>
      </c>
      <c r="D52" s="142"/>
      <c r="E52"/>
      <c r="F52" s="132" t="s">
        <v>2000</v>
      </c>
      <c r="G52"/>
      <c r="H52"/>
      <c r="I52" t="s">
        <v>1304</v>
      </c>
      <c r="J52" s="134">
        <v>43832.663194444445</v>
      </c>
      <c r="K52" s="130"/>
      <c r="O52" s="26"/>
      <c r="P52" s="77"/>
      <c r="Q52" s="77"/>
      <c r="R52" s="77"/>
      <c r="S52" s="77"/>
      <c r="T52" s="77"/>
      <c r="U52" s="77"/>
      <c r="V52" s="77"/>
      <c r="W52" s="77"/>
    </row>
    <row r="53" spans="1:23" ht="30" customHeight="1" x14ac:dyDescent="0.25">
      <c r="A53" s="141" t="s">
        <v>1692</v>
      </c>
      <c r="B53" s="2" t="s">
        <v>1747</v>
      </c>
      <c r="C53" s="2" t="s">
        <v>1383</v>
      </c>
      <c r="D53" s="142" t="s">
        <v>1977</v>
      </c>
      <c r="E53" t="s">
        <v>367</v>
      </c>
      <c r="F53" s="124" t="s">
        <v>1693</v>
      </c>
      <c r="G53" t="s">
        <v>1674</v>
      </c>
      <c r="H53" t="s">
        <v>1827</v>
      </c>
      <c r="I53" t="s">
        <v>1304</v>
      </c>
      <c r="J53" s="134">
        <v>43832.663194444445</v>
      </c>
      <c r="K53" s="130"/>
      <c r="N53" s="33"/>
      <c r="O53" s="26"/>
      <c r="P53" s="77"/>
      <c r="Q53" s="77"/>
      <c r="R53" s="77"/>
      <c r="S53" s="77"/>
      <c r="T53" s="77"/>
      <c r="U53" s="77"/>
      <c r="V53" s="77"/>
      <c r="W53" s="77"/>
    </row>
    <row r="54" spans="1:23" ht="30" customHeight="1" x14ac:dyDescent="0.25">
      <c r="A54" s="141" t="s">
        <v>1694</v>
      </c>
      <c r="B54" s="2" t="s">
        <v>1389</v>
      </c>
      <c r="C54" s="2" t="s">
        <v>1389</v>
      </c>
      <c r="D54" s="142" t="s">
        <v>353</v>
      </c>
      <c r="E54" t="s">
        <v>401</v>
      </c>
      <c r="F54" s="124" t="s">
        <v>1695</v>
      </c>
      <c r="G54" t="s">
        <v>1677</v>
      </c>
      <c r="H54">
        <v>2489301774</v>
      </c>
      <c r="I54" t="s">
        <v>1304</v>
      </c>
      <c r="J54" s="134">
        <v>43832.663194444445</v>
      </c>
      <c r="K54" s="130"/>
      <c r="N54" s="33"/>
      <c r="O54" s="26"/>
      <c r="P54" s="77"/>
      <c r="Q54" s="77"/>
      <c r="R54" s="77"/>
      <c r="S54" s="77"/>
      <c r="T54" s="77"/>
      <c r="U54" s="77"/>
      <c r="V54" s="77"/>
      <c r="W54" s="77"/>
    </row>
    <row r="55" spans="1:23" ht="30" customHeight="1" x14ac:dyDescent="0.25">
      <c r="A55" s="141" t="s">
        <v>1603</v>
      </c>
      <c r="B55" s="2" t="s">
        <v>1383</v>
      </c>
      <c r="C55" s="2" t="s">
        <v>1978</v>
      </c>
      <c r="D55" s="142" t="s">
        <v>1962</v>
      </c>
      <c r="E55" t="s">
        <v>367</v>
      </c>
      <c r="F55" s="124" t="s">
        <v>1617</v>
      </c>
      <c r="G55" t="s">
        <v>1611</v>
      </c>
      <c r="H55">
        <v>2487633735</v>
      </c>
      <c r="I55" t="s">
        <v>1304</v>
      </c>
      <c r="J55" s="134">
        <v>43832.663194444445</v>
      </c>
      <c r="K55" s="130"/>
      <c r="N55" s="33"/>
      <c r="O55" s="26"/>
      <c r="P55" s="77"/>
      <c r="Q55" s="77"/>
      <c r="R55" s="77"/>
      <c r="S55" s="77"/>
      <c r="T55" s="77"/>
      <c r="U55" s="77"/>
      <c r="V55" s="77"/>
      <c r="W55" s="77"/>
    </row>
    <row r="56" spans="1:23" ht="30" customHeight="1" x14ac:dyDescent="0.25">
      <c r="A56" s="141" t="s">
        <v>1713</v>
      </c>
      <c r="B56" s="2" t="s">
        <v>1261</v>
      </c>
      <c r="C56" s="2" t="s">
        <v>1261</v>
      </c>
      <c r="D56" s="142" t="s">
        <v>353</v>
      </c>
      <c r="E56" t="s">
        <v>367</v>
      </c>
      <c r="F56" s="124" t="s">
        <v>1714</v>
      </c>
      <c r="G56" t="s">
        <v>1710</v>
      </c>
      <c r="H56">
        <v>2483463111</v>
      </c>
      <c r="I56" t="s">
        <v>1304</v>
      </c>
      <c r="J56" s="134">
        <v>43832.663194444445</v>
      </c>
      <c r="K56" s="130"/>
      <c r="N56" s="33"/>
      <c r="O56" s="26"/>
      <c r="P56" s="77"/>
      <c r="Q56" s="77"/>
      <c r="R56" s="77"/>
      <c r="S56" s="77"/>
      <c r="T56" s="77"/>
      <c r="U56" s="77"/>
      <c r="V56" s="77"/>
      <c r="W56" s="77"/>
    </row>
    <row r="57" spans="1:23" ht="30" customHeight="1" x14ac:dyDescent="0.25">
      <c r="A57" s="141" t="s">
        <v>1995</v>
      </c>
      <c r="B57" s="2" t="s">
        <v>1997</v>
      </c>
      <c r="C57" s="2" t="s">
        <v>1997</v>
      </c>
      <c r="D57" s="142" t="s">
        <v>353</v>
      </c>
      <c r="E57" t="s">
        <v>367</v>
      </c>
      <c r="F57" s="132" t="s">
        <v>1714</v>
      </c>
      <c r="G57" t="s">
        <v>1710</v>
      </c>
      <c r="H57">
        <v>2483463111</v>
      </c>
      <c r="I57" t="s">
        <v>1304</v>
      </c>
      <c r="J57" s="134">
        <v>43832.663194444445</v>
      </c>
      <c r="K57" s="130"/>
      <c r="N57" s="33"/>
      <c r="O57" s="26"/>
      <c r="P57" s="77"/>
      <c r="Q57" s="77"/>
      <c r="R57" s="77"/>
      <c r="S57" s="77"/>
      <c r="T57" s="77"/>
      <c r="U57" s="77"/>
      <c r="V57" s="77"/>
      <c r="W57" s="77"/>
    </row>
    <row r="58" spans="1:23" ht="30" customHeight="1" x14ac:dyDescent="0.25">
      <c r="A58" s="141" t="s">
        <v>1950</v>
      </c>
      <c r="B58" s="2" t="s">
        <v>1389</v>
      </c>
      <c r="C58" s="2" t="s">
        <v>1389</v>
      </c>
      <c r="D58" s="142" t="s">
        <v>353</v>
      </c>
      <c r="E58" t="s">
        <v>367</v>
      </c>
      <c r="F58" s="124" t="s">
        <v>1951</v>
      </c>
      <c r="G58" s="148">
        <v>0</v>
      </c>
      <c r="H58">
        <v>0</v>
      </c>
      <c r="I58" t="s">
        <v>1304</v>
      </c>
      <c r="J58" s="134">
        <v>43832.663194444445</v>
      </c>
      <c r="K58" s="130"/>
      <c r="O58" s="26"/>
      <c r="P58" s="77"/>
      <c r="Q58" s="77"/>
      <c r="R58" s="77"/>
      <c r="S58" s="77"/>
      <c r="T58" s="77"/>
      <c r="U58" s="77"/>
      <c r="V58" s="77"/>
      <c r="W58" s="77"/>
    </row>
    <row r="59" spans="1:23" ht="30" customHeight="1" x14ac:dyDescent="0.25">
      <c r="A59" s="141" t="s">
        <v>1784</v>
      </c>
      <c r="B59" s="2" t="s">
        <v>1389</v>
      </c>
      <c r="C59" s="2" t="s">
        <v>1389</v>
      </c>
      <c r="D59" s="142" t="s">
        <v>353</v>
      </c>
      <c r="E59" t="s">
        <v>367</v>
      </c>
      <c r="F59" s="124" t="s">
        <v>1785</v>
      </c>
      <c r="G59" t="s">
        <v>1386</v>
      </c>
      <c r="H59">
        <v>7345581458</v>
      </c>
      <c r="I59" t="s">
        <v>1304</v>
      </c>
      <c r="J59" s="134">
        <v>43832.663194444445</v>
      </c>
      <c r="K59" s="130"/>
      <c r="O59" s="26"/>
      <c r="P59" s="77"/>
      <c r="Q59" s="77"/>
      <c r="R59" s="77"/>
      <c r="S59" s="77"/>
      <c r="T59" s="77"/>
      <c r="U59" s="77"/>
      <c r="V59" s="77"/>
      <c r="W59" s="77"/>
    </row>
    <row r="60" spans="1:23" ht="30" customHeight="1" x14ac:dyDescent="0.25">
      <c r="A60" s="141" t="s">
        <v>1786</v>
      </c>
      <c r="B60" s="2" t="s">
        <v>1389</v>
      </c>
      <c r="C60" s="2" t="s">
        <v>1389</v>
      </c>
      <c r="D60" s="142" t="s">
        <v>353</v>
      </c>
      <c r="E60" t="s">
        <v>367</v>
      </c>
      <c r="F60" s="124" t="s">
        <v>1785</v>
      </c>
      <c r="G60" t="s">
        <v>1386</v>
      </c>
      <c r="H60" t="s">
        <v>1772</v>
      </c>
      <c r="I60" t="s">
        <v>1304</v>
      </c>
      <c r="J60" s="134">
        <v>43832.663194444445</v>
      </c>
      <c r="K60" s="130"/>
      <c r="O60" s="26"/>
      <c r="P60" s="77"/>
      <c r="Q60" s="77"/>
      <c r="R60" s="77"/>
      <c r="S60" s="77"/>
      <c r="T60" s="77"/>
      <c r="U60" s="77"/>
      <c r="V60" s="77"/>
      <c r="W60" s="77"/>
    </row>
    <row r="61" spans="1:23" ht="30" customHeight="1" x14ac:dyDescent="0.25">
      <c r="A61" s="141" t="s">
        <v>1954</v>
      </c>
      <c r="B61" s="2" t="s">
        <v>1389</v>
      </c>
      <c r="C61" s="2" t="s">
        <v>1389</v>
      </c>
      <c r="D61" s="142" t="s">
        <v>353</v>
      </c>
      <c r="E61" t="s">
        <v>354</v>
      </c>
      <c r="F61" s="132" t="s">
        <v>1955</v>
      </c>
      <c r="G61" t="s">
        <v>1860</v>
      </c>
      <c r="H61">
        <v>2488621486</v>
      </c>
      <c r="I61" t="s">
        <v>1304</v>
      </c>
      <c r="J61" s="129">
        <v>43832.663194444445</v>
      </c>
      <c r="K61" s="130"/>
      <c r="O61" s="26"/>
      <c r="P61" s="77"/>
      <c r="Q61" s="77"/>
      <c r="R61" s="77"/>
      <c r="S61" s="77"/>
      <c r="T61" s="77"/>
      <c r="U61" s="77"/>
      <c r="V61" s="77"/>
      <c r="W61" s="77"/>
    </row>
    <row r="62" spans="1:23" ht="30" customHeight="1" x14ac:dyDescent="0.25">
      <c r="A62" s="141" t="s">
        <v>1744</v>
      </c>
      <c r="B62" s="2" t="s">
        <v>1261</v>
      </c>
      <c r="C62" s="2" t="s">
        <v>1261</v>
      </c>
      <c r="D62" s="142" t="s">
        <v>1916</v>
      </c>
      <c r="E62" t="s">
        <v>354</v>
      </c>
      <c r="F62" s="124" t="s">
        <v>1745</v>
      </c>
      <c r="G62" t="s">
        <v>1912</v>
      </c>
      <c r="H62">
        <v>2489100343</v>
      </c>
      <c r="I62" t="s">
        <v>1304</v>
      </c>
      <c r="J62" s="129">
        <v>43832.663194444445</v>
      </c>
      <c r="K62" s="130"/>
      <c r="O62" s="26"/>
      <c r="P62" s="77"/>
      <c r="Q62" s="77"/>
      <c r="R62" s="77"/>
      <c r="S62" s="77"/>
      <c r="T62" s="77"/>
      <c r="U62" s="77"/>
      <c r="V62" s="77"/>
      <c r="W62" s="77"/>
    </row>
    <row r="63" spans="1:23" ht="30" customHeight="1" x14ac:dyDescent="0.25">
      <c r="A63" s="141" t="s">
        <v>1464</v>
      </c>
      <c r="B63" s="2" t="s">
        <v>1389</v>
      </c>
      <c r="C63" s="2" t="s">
        <v>1261</v>
      </c>
      <c r="D63" s="142" t="s">
        <v>353</v>
      </c>
      <c r="E63" t="s">
        <v>354</v>
      </c>
      <c r="F63" s="124" t="s">
        <v>1996</v>
      </c>
      <c r="G63" t="s">
        <v>1465</v>
      </c>
      <c r="H63">
        <v>2489904331</v>
      </c>
      <c r="I63" t="s">
        <v>1304</v>
      </c>
      <c r="J63" s="134">
        <v>43832.663194444445</v>
      </c>
      <c r="K63" s="130"/>
      <c r="L63" s="127"/>
      <c r="O63" s="26"/>
      <c r="P63" s="77"/>
      <c r="Q63" s="77"/>
      <c r="R63" s="77"/>
      <c r="S63" s="77"/>
      <c r="T63" s="77"/>
      <c r="U63" s="77"/>
      <c r="V63" s="77"/>
      <c r="W63" s="77"/>
    </row>
    <row r="64" spans="1:23" ht="30" customHeight="1" x14ac:dyDescent="0.25">
      <c r="A64" s="141" t="s">
        <v>1787</v>
      </c>
      <c r="B64" s="2" t="s">
        <v>1389</v>
      </c>
      <c r="C64" s="2" t="s">
        <v>1389</v>
      </c>
      <c r="D64" s="142" t="s">
        <v>353</v>
      </c>
      <c r="E64">
        <v>0</v>
      </c>
      <c r="F64" s="124" t="s">
        <v>1788</v>
      </c>
      <c r="G64" t="s">
        <v>1780</v>
      </c>
      <c r="H64">
        <v>4192052667</v>
      </c>
      <c r="I64" t="s">
        <v>1304</v>
      </c>
      <c r="J64" s="134">
        <v>43832.663194444445</v>
      </c>
      <c r="K64" s="130"/>
      <c r="L64" s="127"/>
      <c r="O64" s="26"/>
      <c r="P64" s="77"/>
      <c r="Q64" s="77"/>
      <c r="R64" s="77"/>
      <c r="S64" s="77"/>
      <c r="T64" s="77"/>
      <c r="U64" s="77"/>
      <c r="V64" s="77"/>
      <c r="W64" s="77"/>
    </row>
    <row r="65" spans="1:23" ht="30" customHeight="1" x14ac:dyDescent="0.25">
      <c r="A65" s="141" t="s">
        <v>2012</v>
      </c>
      <c r="B65" s="2" t="s">
        <v>2014</v>
      </c>
      <c r="C65" s="2" t="s">
        <v>1261</v>
      </c>
      <c r="D65" s="142" t="s">
        <v>2011</v>
      </c>
      <c r="E65">
        <v>0</v>
      </c>
      <c r="F65" s="124" t="s">
        <v>2013</v>
      </c>
      <c r="G65" s="148" t="s">
        <v>2006</v>
      </c>
      <c r="H65">
        <v>2487522928</v>
      </c>
      <c r="I65" t="s">
        <v>1304</v>
      </c>
      <c r="J65" s="134">
        <v>43832.663194444445</v>
      </c>
      <c r="K65" s="129"/>
      <c r="L65" s="127"/>
      <c r="O65" s="26"/>
      <c r="P65" s="77"/>
      <c r="Q65" s="77"/>
      <c r="R65" s="77"/>
      <c r="S65" s="77"/>
      <c r="T65" s="77"/>
      <c r="U65" s="77"/>
      <c r="V65" s="77"/>
      <c r="W65" s="77"/>
    </row>
    <row r="66" spans="1:23" ht="30" customHeight="1" x14ac:dyDescent="0.25">
      <c r="A66" s="141" t="s">
        <v>1468</v>
      </c>
      <c r="B66" s="2" t="s">
        <v>1389</v>
      </c>
      <c r="C66" s="2" t="s">
        <v>1389</v>
      </c>
      <c r="D66" s="142" t="s">
        <v>353</v>
      </c>
      <c r="E66">
        <v>0</v>
      </c>
      <c r="F66" s="124" t="s">
        <v>1636</v>
      </c>
      <c r="G66" t="s">
        <v>1817</v>
      </c>
      <c r="H66">
        <v>7346366113</v>
      </c>
      <c r="I66" t="s">
        <v>1304</v>
      </c>
      <c r="J66" s="134">
        <v>43832.663194444445</v>
      </c>
      <c r="K66" s="129"/>
      <c r="L66" s="127"/>
      <c r="O66" s="26"/>
      <c r="P66" s="77"/>
      <c r="Q66" s="77"/>
      <c r="R66" s="77"/>
      <c r="S66" s="77"/>
      <c r="T66" s="77"/>
      <c r="U66" s="77"/>
      <c r="V66" s="77"/>
      <c r="W66" s="77"/>
    </row>
    <row r="67" spans="1:23" ht="30" customHeight="1" x14ac:dyDescent="0.25">
      <c r="A67" s="141" t="s">
        <v>1945</v>
      </c>
      <c r="B67" s="2" t="s">
        <v>1261</v>
      </c>
      <c r="C67" s="2" t="s">
        <v>1261</v>
      </c>
      <c r="D67" s="142" t="s">
        <v>353</v>
      </c>
      <c r="E67">
        <v>0</v>
      </c>
      <c r="F67" s="124" t="s">
        <v>1946</v>
      </c>
      <c r="G67" t="s">
        <v>1832</v>
      </c>
      <c r="H67">
        <v>2485081886</v>
      </c>
      <c r="I67" t="s">
        <v>1304</v>
      </c>
      <c r="J67" s="134">
        <v>43832.663194444445</v>
      </c>
      <c r="K67" s="129"/>
      <c r="L67" s="127"/>
      <c r="O67" s="26"/>
      <c r="P67" s="77"/>
      <c r="Q67" s="77"/>
      <c r="R67" s="77"/>
      <c r="S67" s="77"/>
      <c r="T67" s="77"/>
      <c r="U67" s="77"/>
      <c r="V67" s="77"/>
      <c r="W67" s="77"/>
    </row>
    <row r="68" spans="1:23" ht="30" customHeight="1" x14ac:dyDescent="0.25">
      <c r="A68" s="141" t="s">
        <v>1690</v>
      </c>
      <c r="B68" s="2" t="s">
        <v>1389</v>
      </c>
      <c r="C68" s="2" t="s">
        <v>1389</v>
      </c>
      <c r="D68" s="142" t="s">
        <v>353</v>
      </c>
      <c r="E68">
        <v>0</v>
      </c>
      <c r="F68" s="132" t="s">
        <v>1691</v>
      </c>
      <c r="G68" t="s">
        <v>1662</v>
      </c>
      <c r="H68" t="s">
        <v>1661</v>
      </c>
      <c r="I68" t="s">
        <v>1304</v>
      </c>
      <c r="J68" s="134">
        <v>43832.663194444445</v>
      </c>
      <c r="K68" s="129"/>
      <c r="L68" s="127"/>
      <c r="O68" s="26"/>
      <c r="P68" s="77"/>
      <c r="Q68" s="77"/>
      <c r="R68" s="77"/>
      <c r="S68" s="77"/>
      <c r="T68" s="77"/>
      <c r="U68" s="77"/>
      <c r="V68" s="77"/>
      <c r="W68" s="77"/>
    </row>
    <row r="69" spans="1:23" ht="30" customHeight="1" x14ac:dyDescent="0.25">
      <c r="A69" s="141" t="s">
        <v>1723</v>
      </c>
      <c r="B69" s="2" t="s">
        <v>1389</v>
      </c>
      <c r="C69" s="2" t="s">
        <v>1389</v>
      </c>
      <c r="D69" s="142" t="s">
        <v>353</v>
      </c>
      <c r="E69">
        <v>0</v>
      </c>
      <c r="F69" s="124" t="s">
        <v>1724</v>
      </c>
      <c r="G69" t="s">
        <v>1720</v>
      </c>
      <c r="H69">
        <v>2488184662</v>
      </c>
      <c r="I69" t="s">
        <v>1304</v>
      </c>
      <c r="J69" s="134">
        <v>43832.663194444445</v>
      </c>
      <c r="K69" s="129"/>
      <c r="L69" s="127"/>
      <c r="O69" s="26"/>
      <c r="P69" s="77"/>
      <c r="Q69" s="77"/>
      <c r="R69" s="77"/>
      <c r="S69" s="77"/>
      <c r="T69" s="77"/>
      <c r="U69" s="77"/>
      <c r="V69" s="77"/>
      <c r="W69" s="77"/>
    </row>
    <row r="70" spans="1:23" ht="30" customHeight="1" x14ac:dyDescent="0.25">
      <c r="A70" s="141" t="s">
        <v>1804</v>
      </c>
      <c r="B70" s="2" t="s">
        <v>1383</v>
      </c>
      <c r="C70" s="2" t="s">
        <v>1389</v>
      </c>
      <c r="D70" s="142" t="s">
        <v>353</v>
      </c>
      <c r="E70">
        <v>0</v>
      </c>
      <c r="F70" s="124" t="s">
        <v>1805</v>
      </c>
      <c r="G70" t="s">
        <v>2002</v>
      </c>
      <c r="H70">
        <v>2484170561</v>
      </c>
      <c r="I70" t="s">
        <v>1304</v>
      </c>
      <c r="J70" s="134">
        <v>43832.663194444445</v>
      </c>
      <c r="K70" s="129"/>
      <c r="L70" s="127"/>
      <c r="O70" s="26"/>
      <c r="P70" s="77"/>
      <c r="Q70" s="77"/>
      <c r="R70" s="77"/>
      <c r="S70" s="77"/>
      <c r="T70" s="77"/>
      <c r="U70" s="77"/>
      <c r="V70" s="77"/>
      <c r="W70" s="77"/>
    </row>
    <row r="71" spans="1:23" ht="30" customHeight="1" x14ac:dyDescent="0.25">
      <c r="A71" s="141" t="s">
        <v>343</v>
      </c>
      <c r="B71" s="2" t="s">
        <v>1635</v>
      </c>
      <c r="C71" s="2" t="s">
        <v>1635</v>
      </c>
      <c r="D71" s="142" t="s">
        <v>353</v>
      </c>
      <c r="E71" s="160">
        <v>0</v>
      </c>
      <c r="F71" s="124" t="s">
        <v>1975</v>
      </c>
      <c r="G71" s="148">
        <v>0</v>
      </c>
      <c r="H71">
        <v>0</v>
      </c>
      <c r="I71" t="s">
        <v>1304</v>
      </c>
      <c r="J71" s="134">
        <v>43832.663194444445</v>
      </c>
      <c r="K71" s="129"/>
      <c r="L71" s="127"/>
      <c r="O71" s="26"/>
      <c r="P71" s="77"/>
      <c r="Q71" s="77"/>
      <c r="R71" s="77"/>
      <c r="S71" s="77"/>
      <c r="T71" s="77"/>
      <c r="U71" s="77"/>
      <c r="V71" s="77"/>
      <c r="W71" s="77"/>
    </row>
    <row r="72" spans="1:23" ht="30" customHeight="1" x14ac:dyDescent="0.25">
      <c r="A72" s="141" t="s">
        <v>381</v>
      </c>
      <c r="B72" s="2" t="s">
        <v>1389</v>
      </c>
      <c r="C72" s="2" t="s">
        <v>1389</v>
      </c>
      <c r="D72" s="142" t="s">
        <v>353</v>
      </c>
      <c r="E72">
        <v>0</v>
      </c>
      <c r="F72" s="132" t="s">
        <v>2035</v>
      </c>
      <c r="G72" t="s">
        <v>932</v>
      </c>
      <c r="H72">
        <v>2485216250</v>
      </c>
      <c r="I72" t="s">
        <v>1304</v>
      </c>
      <c r="J72" s="134">
        <v>43832.663194444445</v>
      </c>
      <c r="K72" s="129"/>
      <c r="L72" s="127"/>
      <c r="O72" s="26"/>
      <c r="P72" s="77"/>
      <c r="Q72" s="77"/>
      <c r="R72" s="77"/>
      <c r="S72" s="77"/>
      <c r="T72" s="77"/>
      <c r="U72" s="77"/>
      <c r="V72" s="77"/>
      <c r="W72" s="77"/>
    </row>
    <row r="73" spans="1:23" ht="30" customHeight="1" x14ac:dyDescent="0.25">
      <c r="A73" s="141" t="s">
        <v>1631</v>
      </c>
      <c r="B73" s="2" t="s">
        <v>1389</v>
      </c>
      <c r="C73" s="2" t="s">
        <v>1389</v>
      </c>
      <c r="D73" s="142" t="s">
        <v>353</v>
      </c>
      <c r="E73">
        <v>0</v>
      </c>
      <c r="F73" s="124" t="s">
        <v>1684</v>
      </c>
      <c r="G73" t="s">
        <v>1642</v>
      </c>
      <c r="H73">
        <v>3136555899</v>
      </c>
      <c r="I73" t="s">
        <v>1304</v>
      </c>
      <c r="J73" s="129">
        <v>43832.663194444445</v>
      </c>
      <c r="K73" s="129"/>
      <c r="L73" s="127"/>
      <c r="O73" s="26"/>
      <c r="P73" s="77"/>
      <c r="Q73" s="77"/>
      <c r="R73" s="77"/>
      <c r="S73" s="77"/>
      <c r="T73" s="77"/>
      <c r="U73" s="77"/>
      <c r="V73" s="77"/>
      <c r="W73" s="77"/>
    </row>
    <row r="74" spans="1:23" ht="30" customHeight="1" x14ac:dyDescent="0.25">
      <c r="A74" s="141" t="s">
        <v>1605</v>
      </c>
      <c r="B74" s="2" t="s">
        <v>1389</v>
      </c>
      <c r="C74" s="2" t="s">
        <v>1389</v>
      </c>
      <c r="D74" s="142" t="s">
        <v>353</v>
      </c>
      <c r="E74" s="196">
        <v>0</v>
      </c>
      <c r="F74" s="124" t="s">
        <v>1619</v>
      </c>
      <c r="G74" t="s">
        <v>1601</v>
      </c>
      <c r="H74">
        <v>7345897461</v>
      </c>
      <c r="I74" t="s">
        <v>1304</v>
      </c>
      <c r="J74" s="134">
        <v>43832.663194444445</v>
      </c>
      <c r="K74" s="129"/>
      <c r="L74" s="127"/>
      <c r="O74" s="26"/>
      <c r="P74" s="77"/>
      <c r="Q74" s="77"/>
      <c r="R74" s="77"/>
      <c r="S74" s="77"/>
      <c r="T74" s="77"/>
      <c r="U74" s="77"/>
      <c r="V74" s="77"/>
      <c r="W74" s="77"/>
    </row>
    <row r="75" spans="1:23" ht="30" customHeight="1" x14ac:dyDescent="0.25">
      <c r="A75" s="141" t="s">
        <v>1947</v>
      </c>
      <c r="B75" s="2" t="s">
        <v>1389</v>
      </c>
      <c r="C75" s="2" t="s">
        <v>1389</v>
      </c>
      <c r="D75" s="142" t="s">
        <v>353</v>
      </c>
      <c r="E75">
        <v>0</v>
      </c>
      <c r="F75" s="124" t="s">
        <v>1948</v>
      </c>
      <c r="G75" t="s">
        <v>1839</v>
      </c>
      <c r="H75">
        <v>7345761887</v>
      </c>
      <c r="I75" t="s">
        <v>1304</v>
      </c>
      <c r="J75" s="134">
        <v>43832.663194444445</v>
      </c>
      <c r="K75" s="129"/>
      <c r="L75" s="127"/>
      <c r="O75" s="26"/>
      <c r="P75" s="77"/>
      <c r="Q75" s="77"/>
      <c r="R75" s="77"/>
      <c r="S75" s="77"/>
      <c r="T75" s="77"/>
      <c r="U75" s="77"/>
      <c r="V75" s="77"/>
      <c r="W75" s="77"/>
    </row>
    <row r="76" spans="1:23" ht="30" customHeight="1" x14ac:dyDescent="0.25">
      <c r="A76" s="141" t="s">
        <v>1726</v>
      </c>
      <c r="B76" s="2" t="s">
        <v>1389</v>
      </c>
      <c r="C76" s="2" t="s">
        <v>1389</v>
      </c>
      <c r="D76" s="142" t="s">
        <v>353</v>
      </c>
      <c r="E76">
        <v>0</v>
      </c>
      <c r="F76" s="124" t="s">
        <v>1727</v>
      </c>
      <c r="G76" t="s">
        <v>1668</v>
      </c>
      <c r="H76" t="s">
        <v>1669</v>
      </c>
      <c r="I76" t="s">
        <v>1304</v>
      </c>
      <c r="J76" s="134">
        <v>43832.663194444445</v>
      </c>
      <c r="K76" s="129"/>
      <c r="L76" s="127"/>
      <c r="O76" s="26"/>
      <c r="P76" s="77"/>
      <c r="Q76" s="77"/>
      <c r="R76" s="77"/>
      <c r="S76" s="77"/>
      <c r="T76" s="77"/>
      <c r="U76" s="77"/>
      <c r="V76" s="77"/>
      <c r="W76" s="77"/>
    </row>
    <row r="77" spans="1:23" ht="30" customHeight="1" x14ac:dyDescent="0.25">
      <c r="A77" s="141"/>
      <c r="B77" s="2"/>
      <c r="C77" s="2"/>
      <c r="D77" s="142"/>
      <c r="E77"/>
      <c r="F77" s="132"/>
      <c r="G77"/>
      <c r="H77"/>
      <c r="I77"/>
      <c r="J77" s="134">
        <v>45076.609548611108</v>
      </c>
      <c r="K77" s="129"/>
      <c r="O77" s="26"/>
      <c r="P77" s="77"/>
      <c r="Q77" s="77"/>
      <c r="R77" s="77"/>
      <c r="S77" s="77"/>
      <c r="T77" s="77"/>
      <c r="U77" s="77"/>
      <c r="V77" s="77"/>
      <c r="W77" s="77"/>
    </row>
    <row r="78" spans="1:23" s="77" customFormat="1" ht="30" customHeight="1" x14ac:dyDescent="0.25">
      <c r="A78" s="141"/>
      <c r="B78" s="2"/>
      <c r="C78" s="2"/>
      <c r="D78" s="142"/>
      <c r="E78" s="161"/>
      <c r="F78" s="132"/>
      <c r="G78"/>
      <c r="H78"/>
      <c r="I78"/>
      <c r="J78" s="134">
        <v>45076.645416666666</v>
      </c>
      <c r="K78" s="129"/>
      <c r="L78" s="115"/>
      <c r="M78" s="114"/>
      <c r="N78" s="114"/>
      <c r="O78" s="114"/>
    </row>
    <row r="79" spans="1:23" s="77" customFormat="1" ht="30" customHeight="1" x14ac:dyDescent="0.25">
      <c r="A79" s="141"/>
      <c r="B79" s="2"/>
      <c r="C79" s="2"/>
      <c r="D79" s="142"/>
      <c r="E79"/>
      <c r="F79" s="124"/>
      <c r="G79"/>
      <c r="H79"/>
      <c r="I79"/>
      <c r="J79" s="134">
        <v>45076.645416666666</v>
      </c>
      <c r="K79" s="129"/>
      <c r="L79" s="115"/>
      <c r="M79" s="114"/>
      <c r="N79" s="114"/>
      <c r="O79" s="114"/>
      <c r="P79" s="114"/>
    </row>
    <row r="80" spans="1:23" s="77" customFormat="1" ht="30" customHeight="1" x14ac:dyDescent="0.25">
      <c r="A80" s="197" t="s">
        <v>1349</v>
      </c>
      <c r="B80" s="198"/>
      <c r="C80" s="198"/>
      <c r="D80" s="159" t="s">
        <v>2042</v>
      </c>
      <c r="E80"/>
      <c r="F80" s="124"/>
      <c r="G80"/>
      <c r="H80"/>
      <c r="I80"/>
      <c r="J80" s="134"/>
      <c r="K80" s="129"/>
      <c r="L80" s="114"/>
      <c r="M80" s="114"/>
      <c r="N80" s="114"/>
      <c r="O80" s="114"/>
    </row>
    <row r="81" spans="1:23" ht="30" customHeight="1" x14ac:dyDescent="0.25">
      <c r="A81" s="197" t="s">
        <v>1973</v>
      </c>
      <c r="B81" s="198" t="s">
        <v>1383</v>
      </c>
      <c r="C81" s="198" t="s">
        <v>1389</v>
      </c>
      <c r="D81" s="159" t="s">
        <v>353</v>
      </c>
      <c r="E81">
        <v>0</v>
      </c>
      <c r="F81" s="124" t="s">
        <v>1974</v>
      </c>
      <c r="G81" t="s">
        <v>1322</v>
      </c>
      <c r="H81">
        <v>5172820756</v>
      </c>
      <c r="I81" t="s">
        <v>1304</v>
      </c>
      <c r="J81" s="134">
        <v>43832.663194444445</v>
      </c>
      <c r="K81" s="129"/>
      <c r="L81" s="127"/>
      <c r="O81" s="26"/>
      <c r="P81" s="77"/>
      <c r="Q81" s="77"/>
      <c r="R81" s="77"/>
      <c r="S81" s="77"/>
      <c r="T81" s="77"/>
      <c r="U81" s="77"/>
      <c r="V81" s="77"/>
      <c r="W81" s="77"/>
    </row>
    <row r="82" spans="1:23" s="77" customFormat="1" ht="14.4" customHeight="1" x14ac:dyDescent="0.25">
      <c r="A82" s="141"/>
      <c r="B82" s="32"/>
      <c r="C82" s="32"/>
      <c r="D82" s="142"/>
      <c r="E82"/>
      <c r="F82" s="124"/>
      <c r="G82"/>
      <c r="H82"/>
      <c r="I82"/>
      <c r="J82" s="129"/>
      <c r="K82" s="129"/>
      <c r="L82" s="114"/>
      <c r="M82" s="114"/>
      <c r="N82" s="114"/>
      <c r="O82" s="114"/>
    </row>
    <row r="83" spans="1:23" s="77" customFormat="1" ht="14.4" customHeight="1" x14ac:dyDescent="0.25">
      <c r="A83" s="141"/>
      <c r="B83" s="32"/>
      <c r="C83" s="32"/>
      <c r="D83" s="142"/>
      <c r="E83"/>
      <c r="F83" s="124"/>
      <c r="G83"/>
      <c r="H83"/>
      <c r="I83"/>
      <c r="J83" s="134"/>
      <c r="K83" s="129"/>
      <c r="L83" s="114"/>
      <c r="M83" s="114"/>
      <c r="N83" s="114"/>
      <c r="O83" s="114"/>
    </row>
    <row r="84" spans="1:23" s="77" customFormat="1" ht="14.4" customHeight="1" x14ac:dyDescent="0.25">
      <c r="A84" s="141"/>
      <c r="B84" s="32"/>
      <c r="C84" s="32"/>
      <c r="D84" s="142"/>
      <c r="E84"/>
      <c r="F84" s="124"/>
      <c r="G84"/>
      <c r="H84"/>
      <c r="I84"/>
      <c r="J84" s="134">
        <v>45076.794293981482</v>
      </c>
      <c r="K84" s="129"/>
      <c r="L84" s="114"/>
      <c r="M84" s="114"/>
      <c r="N84" s="114"/>
      <c r="O84" s="114"/>
    </row>
    <row r="85" spans="1:23" s="77" customFormat="1" ht="14.4" customHeight="1" x14ac:dyDescent="0.25">
      <c r="A85" s="141"/>
      <c r="B85" s="32"/>
      <c r="C85" s="32"/>
      <c r="D85" s="142"/>
      <c r="E85"/>
      <c r="F85" s="124"/>
      <c r="G85"/>
      <c r="H85"/>
      <c r="I85"/>
      <c r="J85" s="134">
        <v>45076.869872685187</v>
      </c>
      <c r="K85" s="129"/>
      <c r="L85" s="114"/>
      <c r="M85" s="114"/>
      <c r="N85" s="114"/>
      <c r="O85" s="114"/>
    </row>
    <row r="86" spans="1:23" s="77" customFormat="1" ht="14.4" customHeight="1" x14ac:dyDescent="0.25">
      <c r="A86" s="141"/>
      <c r="B86" s="32"/>
      <c r="C86" s="32"/>
      <c r="D86" s="142"/>
      <c r="E86"/>
      <c r="F86" s="124"/>
      <c r="G86"/>
      <c r="H86"/>
      <c r="I86"/>
      <c r="J86" s="134">
        <v>45076.869872685187</v>
      </c>
      <c r="K86" s="129"/>
      <c r="L86" s="114"/>
      <c r="M86" s="114"/>
      <c r="N86" s="114"/>
    </row>
    <row r="87" spans="1:23" s="77" customFormat="1" ht="14.4" customHeight="1" x14ac:dyDescent="0.25">
      <c r="A87" s="141"/>
      <c r="B87" s="32"/>
      <c r="C87" s="32"/>
      <c r="D87" s="142"/>
      <c r="E87"/>
      <c r="F87" s="124"/>
      <c r="G87" s="148"/>
      <c r="H87"/>
      <c r="I87"/>
      <c r="J87" s="134">
        <v>45076.869872685187</v>
      </c>
      <c r="K87" s="129"/>
      <c r="L87" s="114"/>
      <c r="M87" s="114"/>
      <c r="N87" s="114"/>
    </row>
    <row r="88" spans="1:23" s="77" customFormat="1" ht="14.4" customHeight="1" x14ac:dyDescent="0.25">
      <c r="A88" s="141"/>
      <c r="B88" s="32"/>
      <c r="C88" s="32"/>
      <c r="D88" s="142"/>
      <c r="E88"/>
      <c r="F88" s="124"/>
      <c r="G88"/>
      <c r="H88"/>
      <c r="I88"/>
      <c r="J88" s="134">
        <v>45076.869872685187</v>
      </c>
      <c r="K88" s="129"/>
      <c r="L88" s="114"/>
      <c r="M88" s="114"/>
      <c r="N88" s="114"/>
      <c r="O88" s="114"/>
    </row>
    <row r="89" spans="1:23" s="77" customFormat="1" ht="14.4" customHeight="1" x14ac:dyDescent="0.25">
      <c r="A89" s="141"/>
      <c r="B89" s="32"/>
      <c r="C89" s="32"/>
      <c r="D89" s="142"/>
      <c r="E89"/>
      <c r="F89" s="124"/>
      <c r="G89"/>
      <c r="H89"/>
      <c r="I89"/>
      <c r="J89" s="134">
        <v>45076.869872685187</v>
      </c>
      <c r="K89" s="129"/>
      <c r="L89" s="114"/>
      <c r="M89" s="114"/>
      <c r="N89" s="114"/>
      <c r="O89" s="114"/>
    </row>
    <row r="90" spans="1:23" s="77" customFormat="1" ht="14.4" customHeight="1" x14ac:dyDescent="0.25">
      <c r="A90" s="141"/>
      <c r="B90" s="32"/>
      <c r="C90" s="32"/>
      <c r="D90" s="142"/>
      <c r="E90"/>
      <c r="F90" s="124"/>
      <c r="G90"/>
      <c r="H90"/>
      <c r="I90"/>
      <c r="J90" s="134">
        <v>45076.874594907407</v>
      </c>
      <c r="K90" s="129"/>
      <c r="L90" s="131"/>
      <c r="M90" s="114"/>
      <c r="N90" s="114"/>
      <c r="O90" s="114"/>
    </row>
    <row r="91" spans="1:23" s="77" customFormat="1" ht="14.4" customHeight="1" x14ac:dyDescent="0.25">
      <c r="A91" s="141"/>
      <c r="B91" s="32"/>
      <c r="C91" s="32"/>
      <c r="D91" s="142"/>
      <c r="E91"/>
      <c r="F91" s="124"/>
      <c r="G91"/>
      <c r="H91"/>
      <c r="I91"/>
      <c r="J91" s="134">
        <v>45076.977141203701</v>
      </c>
      <c r="K91" s="129"/>
      <c r="L91" s="115"/>
      <c r="M91" s="114"/>
      <c r="N91" s="114"/>
      <c r="O91" s="114"/>
    </row>
    <row r="92" spans="1:23" s="77" customFormat="1" ht="22.2" customHeight="1" x14ac:dyDescent="0.25">
      <c r="A92" s="141"/>
      <c r="B92" s="32"/>
      <c r="C92" s="32"/>
      <c r="D92" s="142"/>
      <c r="E92"/>
      <c r="F92"/>
      <c r="G92"/>
      <c r="H92"/>
      <c r="I92"/>
      <c r="J92" s="134"/>
      <c r="K92" s="129"/>
      <c r="L92" s="114"/>
      <c r="M92" s="114"/>
      <c r="N92" s="114"/>
      <c r="O92" s="114"/>
    </row>
    <row r="93" spans="1:23" ht="22.2" customHeight="1" x14ac:dyDescent="0.25">
      <c r="A93" s="141"/>
      <c r="B93" s="32"/>
      <c r="C93" s="32"/>
      <c r="D93" s="142"/>
      <c r="E93"/>
      <c r="F93" s="124"/>
      <c r="G93"/>
      <c r="H93"/>
      <c r="I93"/>
      <c r="J93" s="129"/>
      <c r="K93" s="129"/>
      <c r="L93" s="127"/>
      <c r="O93" s="26"/>
      <c r="P93" s="77"/>
      <c r="Q93" s="77"/>
      <c r="R93" s="77"/>
      <c r="S93" s="77"/>
      <c r="T93" s="77"/>
      <c r="U93" s="77"/>
      <c r="V93" s="77"/>
      <c r="W93" s="77"/>
    </row>
    <row r="94" spans="1:23" s="77" customFormat="1" ht="22.2" customHeight="1" x14ac:dyDescent="0.25">
      <c r="A94" s="141"/>
      <c r="B94" s="32"/>
      <c r="C94" s="32"/>
      <c r="D94" s="142"/>
      <c r="E94"/>
      <c r="F94"/>
      <c r="G94"/>
      <c r="H94"/>
      <c r="I94"/>
      <c r="J94" s="134"/>
      <c r="K94" s="129"/>
      <c r="L94" s="114"/>
      <c r="M94" s="114"/>
      <c r="N94" s="114"/>
      <c r="O94" s="114"/>
    </row>
    <row r="95" spans="1:23" s="77" customFormat="1" ht="22.2" customHeight="1" x14ac:dyDescent="0.25">
      <c r="A95" s="141"/>
      <c r="B95" s="32"/>
      <c r="C95" s="32"/>
      <c r="D95" s="142"/>
      <c r="E95"/>
      <c r="F95"/>
      <c r="G95"/>
      <c r="H95"/>
      <c r="I95"/>
      <c r="J95" s="134"/>
      <c r="K95" s="129"/>
      <c r="L95" s="114"/>
      <c r="M95" s="114"/>
      <c r="N95" s="114"/>
      <c r="O95" s="114"/>
    </row>
    <row r="96" spans="1:23" s="77" customFormat="1" ht="22.2" customHeight="1" x14ac:dyDescent="0.25">
      <c r="A96" s="141"/>
      <c r="B96" s="32"/>
      <c r="C96" s="32"/>
      <c r="D96" s="142"/>
      <c r="E96"/>
      <c r="F96"/>
      <c r="G96"/>
      <c r="H96"/>
      <c r="I96"/>
      <c r="J96" s="134"/>
      <c r="K96" s="129"/>
      <c r="L96" s="114"/>
      <c r="M96" s="114"/>
      <c r="N96" s="114"/>
      <c r="O96" s="114"/>
    </row>
    <row r="97" spans="1:23" s="77" customFormat="1" ht="22.2" customHeight="1" x14ac:dyDescent="0.25">
      <c r="A97" s="141"/>
      <c r="B97" s="32"/>
      <c r="C97" s="32"/>
      <c r="D97" s="142"/>
      <c r="E97"/>
      <c r="F97"/>
      <c r="G97"/>
      <c r="H97"/>
      <c r="I97"/>
      <c r="J97" s="134"/>
      <c r="K97" s="129"/>
      <c r="L97" s="114"/>
      <c r="M97" s="114"/>
      <c r="N97" s="114"/>
      <c r="O97" s="114"/>
    </row>
    <row r="98" spans="1:23" s="77" customFormat="1" ht="22.2" customHeight="1" x14ac:dyDescent="0.25">
      <c r="A98" s="141"/>
      <c r="B98" s="32"/>
      <c r="C98" s="32"/>
      <c r="D98" s="142"/>
      <c r="E98"/>
      <c r="F98"/>
      <c r="G98"/>
      <c r="H98"/>
      <c r="I98"/>
      <c r="J98" s="134"/>
      <c r="K98" s="129"/>
      <c r="L98" s="114"/>
      <c r="M98" s="114"/>
      <c r="N98" s="114"/>
      <c r="O98" s="114"/>
    </row>
    <row r="99" spans="1:23" s="77" customFormat="1" ht="22.2" customHeight="1" x14ac:dyDescent="0.25">
      <c r="A99" s="141" t="s">
        <v>1627</v>
      </c>
      <c r="B99" s="32" t="s">
        <v>1635</v>
      </c>
      <c r="C99" s="32" t="s">
        <v>1635</v>
      </c>
      <c r="D99" s="142" t="s">
        <v>353</v>
      </c>
      <c r="E99">
        <v>0</v>
      </c>
      <c r="F99" t="s">
        <v>1628</v>
      </c>
      <c r="G99" t="s">
        <v>1622</v>
      </c>
      <c r="H99">
        <v>2488072983</v>
      </c>
      <c r="I99" t="s">
        <v>1304</v>
      </c>
      <c r="J99" s="134">
        <v>45036.481678240743</v>
      </c>
      <c r="K99" s="129"/>
      <c r="L99" s="114"/>
      <c r="M99" s="114"/>
      <c r="N99" s="114"/>
      <c r="O99" s="114"/>
    </row>
    <row r="100" spans="1:23" s="77" customFormat="1" ht="22.2" customHeight="1" x14ac:dyDescent="0.25">
      <c r="A100" s="141"/>
      <c r="B100" s="32"/>
      <c r="C100" s="32"/>
      <c r="D100" s="142"/>
      <c r="E100"/>
      <c r="F100"/>
      <c r="G100"/>
      <c r="H100"/>
      <c r="I100"/>
      <c r="J100" s="129"/>
      <c r="K100" s="129"/>
      <c r="L100" s="114"/>
      <c r="M100" s="114"/>
      <c r="N100" s="114"/>
      <c r="O100" s="114"/>
    </row>
    <row r="101" spans="1:23" s="77" customFormat="1" ht="22.2" customHeight="1" x14ac:dyDescent="0.25">
      <c r="A101" s="141"/>
      <c r="B101" s="32"/>
      <c r="C101" s="32"/>
      <c r="D101" s="142"/>
      <c r="E101"/>
      <c r="F101"/>
      <c r="G101"/>
      <c r="H101"/>
      <c r="I101"/>
      <c r="J101" s="129"/>
      <c r="K101" s="129"/>
      <c r="L101" s="33"/>
      <c r="M101" s="114"/>
      <c r="N101" s="114"/>
    </row>
    <row r="102" spans="1:23" ht="22.2" customHeight="1" x14ac:dyDescent="0.25">
      <c r="A102" s="141"/>
      <c r="B102" s="32"/>
      <c r="C102" s="32"/>
      <c r="D102" s="142"/>
      <c r="E102"/>
      <c r="F102"/>
      <c r="G102"/>
      <c r="H102"/>
      <c r="I102"/>
      <c r="J102" s="129"/>
      <c r="K102" s="129"/>
    </row>
    <row r="103" spans="1:23" ht="22.2" customHeight="1" x14ac:dyDescent="0.25">
      <c r="A103" s="141"/>
      <c r="B103" s="32"/>
      <c r="C103" s="32"/>
      <c r="D103" s="142"/>
      <c r="E103"/>
      <c r="F103" s="124"/>
      <c r="G103"/>
      <c r="H103"/>
      <c r="I103"/>
      <c r="J103" s="134"/>
      <c r="K103" s="130"/>
      <c r="O103" s="26"/>
      <c r="P103" s="77"/>
      <c r="Q103" s="77"/>
      <c r="R103" s="77"/>
      <c r="S103" s="77"/>
      <c r="T103" s="77"/>
      <c r="U103" s="77"/>
      <c r="V103" s="77"/>
      <c r="W103" s="77"/>
    </row>
    <row r="104" spans="1:23" s="77" customFormat="1" ht="22.2" customHeight="1" x14ac:dyDescent="0.25">
      <c r="A104" s="141"/>
      <c r="B104" s="32"/>
      <c r="C104" s="32"/>
      <c r="D104" s="142"/>
      <c r="E104"/>
      <c r="F104"/>
      <c r="G104"/>
      <c r="H104"/>
      <c r="I104"/>
      <c r="J104" s="129"/>
      <c r="K104" s="129"/>
      <c r="L104" s="33"/>
      <c r="M104" s="114"/>
      <c r="N104" s="114"/>
    </row>
    <row r="105" spans="1:23" ht="22.2" customHeight="1" x14ac:dyDescent="0.25">
      <c r="A105" s="141"/>
      <c r="B105" s="32"/>
      <c r="C105" s="32"/>
      <c r="D105" s="142"/>
      <c r="E105"/>
      <c r="F105"/>
      <c r="G105"/>
      <c r="H105"/>
      <c r="I105"/>
      <c r="J105" s="129"/>
      <c r="K105" s="129"/>
    </row>
    <row r="106" spans="1:23" ht="22.2" customHeight="1" x14ac:dyDescent="0.25">
      <c r="A106" s="141"/>
      <c r="B106" s="32"/>
      <c r="C106" s="32"/>
      <c r="D106" s="142"/>
      <c r="E106"/>
      <c r="F106"/>
      <c r="G106"/>
      <c r="H106"/>
      <c r="I106"/>
      <c r="J106" s="129"/>
      <c r="K106" s="129"/>
    </row>
    <row r="107" spans="1:23" ht="22.2" customHeight="1" x14ac:dyDescent="0.25">
      <c r="A107" s="141"/>
      <c r="B107" s="32"/>
      <c r="C107" s="32"/>
      <c r="D107" s="142"/>
      <c r="E107"/>
      <c r="F107"/>
      <c r="G107"/>
      <c r="H107"/>
      <c r="I107"/>
      <c r="J107" s="129"/>
      <c r="K107" s="129"/>
    </row>
    <row r="108" spans="1:23" ht="22.2" customHeight="1" x14ac:dyDescent="0.25">
      <c r="A108" s="141"/>
      <c r="B108" s="32"/>
      <c r="C108" s="32"/>
      <c r="D108" s="142"/>
      <c r="E108"/>
      <c r="F108"/>
      <c r="G108"/>
      <c r="H108"/>
      <c r="I108"/>
      <c r="J108" s="129"/>
      <c r="K108" s="129"/>
    </row>
    <row r="109" spans="1:23" ht="22.2" customHeight="1" x14ac:dyDescent="0.25">
      <c r="A109" s="141"/>
      <c r="B109" s="32"/>
      <c r="C109" s="32"/>
      <c r="D109" s="142"/>
      <c r="E109"/>
      <c r="F109"/>
      <c r="G109"/>
      <c r="H109"/>
      <c r="I109"/>
      <c r="J109" s="129"/>
      <c r="K109" s="129"/>
    </row>
    <row r="110" spans="1:23" ht="22.2" customHeight="1" x14ac:dyDescent="0.25">
      <c r="A110" s="141"/>
      <c r="B110" s="32"/>
      <c r="C110" s="32"/>
      <c r="D110" s="142"/>
      <c r="E110"/>
      <c r="F110"/>
      <c r="G110"/>
      <c r="H110"/>
      <c r="I110"/>
      <c r="J110" s="129"/>
      <c r="K110" s="129"/>
    </row>
    <row r="111" spans="1:23" ht="22.2" customHeight="1" x14ac:dyDescent="0.25">
      <c r="A111" s="141"/>
      <c r="B111" s="32"/>
      <c r="C111" s="32"/>
      <c r="D111" s="142"/>
      <c r="E111"/>
      <c r="F111"/>
      <c r="G111"/>
      <c r="H111"/>
      <c r="I111"/>
      <c r="J111" s="129"/>
      <c r="K111" s="129"/>
    </row>
    <row r="112" spans="1:23" ht="22.2" customHeight="1" x14ac:dyDescent="0.25">
      <c r="A112" s="141"/>
      <c r="B112" s="32"/>
      <c r="C112" s="32"/>
      <c r="D112" s="142"/>
      <c r="E112"/>
      <c r="F112"/>
      <c r="G112"/>
      <c r="H112"/>
      <c r="I112"/>
      <c r="J112" s="129"/>
      <c r="K112" s="129"/>
    </row>
    <row r="113" spans="1:11" ht="22.2" customHeight="1" x14ac:dyDescent="0.25">
      <c r="A113" s="141"/>
      <c r="B113" s="32"/>
      <c r="C113" s="32"/>
      <c r="D113" s="142"/>
      <c r="E113"/>
      <c r="F113"/>
      <c r="G113"/>
      <c r="H113"/>
      <c r="I113"/>
      <c r="J113" s="129"/>
      <c r="K113" s="129"/>
    </row>
    <row r="114" spans="1:11" ht="22.2" customHeight="1" x14ac:dyDescent="0.25">
      <c r="A114" s="141"/>
      <c r="B114" s="32"/>
      <c r="C114" s="32"/>
      <c r="D114" s="142"/>
      <c r="E114"/>
      <c r="F114"/>
      <c r="G114"/>
      <c r="H114"/>
      <c r="I114"/>
      <c r="J114" s="129"/>
      <c r="K114" s="129"/>
    </row>
    <row r="115" spans="1:11" ht="22.2" customHeight="1" x14ac:dyDescent="0.25">
      <c r="A115" s="141"/>
      <c r="B115" s="32"/>
      <c r="C115" s="32"/>
      <c r="D115" s="142"/>
      <c r="E115"/>
      <c r="F115"/>
      <c r="G115"/>
      <c r="H115"/>
      <c r="I115"/>
      <c r="J115" s="129"/>
      <c r="K115" s="129"/>
    </row>
    <row r="116" spans="1:11" ht="22.2" customHeight="1" x14ac:dyDescent="0.25">
      <c r="A116" s="141"/>
      <c r="B116" s="32"/>
      <c r="C116" s="32"/>
      <c r="D116" s="142"/>
      <c r="E116"/>
      <c r="F116"/>
      <c r="G116"/>
      <c r="H116"/>
      <c r="I116"/>
      <c r="J116" s="129"/>
      <c r="K116" s="129"/>
    </row>
    <row r="117" spans="1:11" ht="22.2" customHeight="1" x14ac:dyDescent="0.25">
      <c r="A117" s="26"/>
      <c r="B117" s="32"/>
      <c r="C117" s="32"/>
      <c r="D117" s="135"/>
      <c r="E117"/>
      <c r="F117"/>
      <c r="G117"/>
      <c r="H117"/>
      <c r="I117"/>
      <c r="J117" s="129"/>
      <c r="K117" s="129"/>
    </row>
    <row r="118" spans="1:11" ht="22.2" customHeight="1" x14ac:dyDescent="0.25">
      <c r="A118" s="26"/>
      <c r="B118" s="32"/>
      <c r="C118" s="32"/>
      <c r="D118" s="135"/>
      <c r="E118"/>
      <c r="F118"/>
      <c r="G118"/>
      <c r="H118"/>
      <c r="I118"/>
      <c r="J118" s="129"/>
      <c r="K118" s="129"/>
    </row>
    <row r="119" spans="1:11" ht="22.2" customHeight="1" x14ac:dyDescent="0.25">
      <c r="A119" s="26"/>
      <c r="B119" s="32"/>
      <c r="C119" s="32"/>
      <c r="D119" s="135"/>
      <c r="E119"/>
      <c r="F119"/>
      <c r="G119"/>
      <c r="H119"/>
      <c r="I119"/>
      <c r="J119" s="129"/>
      <c r="K119" s="129"/>
    </row>
    <row r="120" spans="1:11" ht="22.2" customHeight="1" x14ac:dyDescent="0.25">
      <c r="A120" s="26"/>
      <c r="B120" s="32"/>
      <c r="C120" s="32"/>
      <c r="D120" s="135"/>
      <c r="E120"/>
      <c r="F120"/>
      <c r="G120"/>
      <c r="H120"/>
      <c r="I120"/>
      <c r="J120" s="129"/>
      <c r="K120" s="129"/>
    </row>
    <row r="121" spans="1:11" x14ac:dyDescent="0.25">
      <c r="A121" s="26"/>
      <c r="B121" s="32"/>
      <c r="C121" s="32"/>
      <c r="D121" s="135"/>
      <c r="E121"/>
      <c r="F121"/>
      <c r="G121"/>
      <c r="H121"/>
      <c r="I121"/>
      <c r="J121" s="129"/>
      <c r="K121" s="129"/>
    </row>
    <row r="122" spans="1:11" x14ac:dyDescent="0.25">
      <c r="A122" s="26"/>
      <c r="B122" s="32"/>
      <c r="C122" s="32"/>
      <c r="D122" s="135"/>
      <c r="E122"/>
      <c r="F122"/>
      <c r="G122"/>
      <c r="H122"/>
      <c r="I122"/>
      <c r="J122" s="129"/>
      <c r="K122" s="129"/>
    </row>
    <row r="123" spans="1:11" x14ac:dyDescent="0.25">
      <c r="A123" s="26"/>
      <c r="B123" s="32"/>
      <c r="C123" s="32"/>
      <c r="D123" s="135"/>
      <c r="E123"/>
      <c r="F123"/>
      <c r="G123"/>
      <c r="H123"/>
      <c r="I123"/>
      <c r="J123" s="129"/>
      <c r="K123" s="129"/>
    </row>
    <row r="124" spans="1:11" x14ac:dyDescent="0.25">
      <c r="A124" s="26"/>
      <c r="B124" s="32"/>
      <c r="C124" s="32"/>
      <c r="D124" s="135"/>
      <c r="E124"/>
      <c r="F124"/>
      <c r="G124"/>
      <c r="H124"/>
      <c r="I124"/>
      <c r="J124" s="129"/>
      <c r="K124" s="129"/>
    </row>
    <row r="125" spans="1:11" x14ac:dyDescent="0.25">
      <c r="A125" s="26"/>
      <c r="B125" s="32"/>
      <c r="C125" s="32"/>
      <c r="D125" s="135"/>
      <c r="E125"/>
      <c r="F125"/>
      <c r="G125"/>
      <c r="H125"/>
      <c r="I125"/>
      <c r="J125" s="129"/>
      <c r="K125" s="129"/>
    </row>
    <row r="126" spans="1:11" x14ac:dyDescent="0.25">
      <c r="A126" s="26"/>
      <c r="B126" s="32"/>
      <c r="C126" s="32"/>
      <c r="D126" s="135"/>
      <c r="E126"/>
      <c r="F126"/>
      <c r="G126"/>
      <c r="H126"/>
      <c r="I126"/>
      <c r="J126" s="129"/>
      <c r="K126" s="129"/>
    </row>
    <row r="127" spans="1:11" x14ac:dyDescent="0.25">
      <c r="A127" s="26"/>
      <c r="B127" s="32"/>
      <c r="C127" s="32"/>
      <c r="D127" s="135"/>
      <c r="E127"/>
      <c r="F127"/>
      <c r="G127"/>
      <c r="H127"/>
      <c r="I127"/>
      <c r="J127" s="129"/>
      <c r="K127" s="129"/>
    </row>
    <row r="128" spans="1:11" x14ac:dyDescent="0.25">
      <c r="A128" s="26"/>
      <c r="B128" s="32"/>
      <c r="C128" s="32"/>
      <c r="D128" s="135"/>
      <c r="E128"/>
      <c r="F128"/>
      <c r="G128"/>
      <c r="H128"/>
      <c r="I128"/>
      <c r="J128" s="129"/>
      <c r="K128" s="129"/>
    </row>
    <row r="129" spans="1:11" x14ac:dyDescent="0.25">
      <c r="A129" s="26"/>
      <c r="B129" s="32"/>
      <c r="C129" s="32"/>
      <c r="D129" s="135"/>
      <c r="E129"/>
      <c r="F129"/>
      <c r="G129"/>
      <c r="H129"/>
      <c r="I129"/>
      <c r="J129" s="129"/>
      <c r="K129" s="129"/>
    </row>
    <row r="130" spans="1:11" x14ac:dyDescent="0.25">
      <c r="A130" s="26"/>
      <c r="B130" s="32"/>
      <c r="C130" s="32"/>
      <c r="D130" s="135"/>
      <c r="E130"/>
      <c r="F130"/>
      <c r="G130"/>
      <c r="H130"/>
      <c r="I130"/>
      <c r="J130" s="129"/>
      <c r="K130" s="129"/>
    </row>
    <row r="131" spans="1:11" x14ac:dyDescent="0.25">
      <c r="A131" s="26"/>
      <c r="B131" s="32"/>
      <c r="C131" s="32"/>
      <c r="D131" s="135"/>
      <c r="E131"/>
      <c r="F131"/>
      <c r="G131"/>
      <c r="H131"/>
      <c r="I131"/>
      <c r="J131" s="129"/>
      <c r="K131" s="129"/>
    </row>
    <row r="132" spans="1:11" x14ac:dyDescent="0.25">
      <c r="A132" s="26"/>
      <c r="B132" s="32"/>
      <c r="C132" s="32"/>
      <c r="D132" s="135"/>
      <c r="E132"/>
      <c r="F132"/>
      <c r="G132"/>
      <c r="H132"/>
      <c r="I132"/>
      <c r="J132" s="129"/>
      <c r="K132" s="129"/>
    </row>
    <row r="133" spans="1:11" x14ac:dyDescent="0.25">
      <c r="A133" s="26"/>
      <c r="B133" s="32"/>
      <c r="C133" s="32"/>
      <c r="D133" s="135"/>
      <c r="E133"/>
      <c r="F133"/>
      <c r="G133"/>
      <c r="H133"/>
      <c r="I133"/>
      <c r="J133" s="129"/>
      <c r="K133" s="129"/>
    </row>
    <row r="134" spans="1:11" x14ac:dyDescent="0.25">
      <c r="A134" s="26"/>
      <c r="B134" s="32"/>
      <c r="C134" s="32"/>
      <c r="D134" s="135"/>
      <c r="E134"/>
      <c r="F134"/>
      <c r="G134"/>
      <c r="H134"/>
      <c r="I134"/>
      <c r="J134" s="129"/>
      <c r="K134" s="129"/>
    </row>
    <row r="135" spans="1:11" x14ac:dyDescent="0.25">
      <c r="A135" s="26"/>
      <c r="B135" s="32"/>
      <c r="C135" s="32"/>
      <c r="D135" s="135"/>
      <c r="E135"/>
      <c r="F135"/>
      <c r="G135"/>
      <c r="H135"/>
      <c r="I135"/>
      <c r="J135" s="129"/>
      <c r="K135" s="129"/>
    </row>
    <row r="136" spans="1:11" x14ac:dyDescent="0.25">
      <c r="A136" s="26"/>
      <c r="B136" s="32"/>
      <c r="C136" s="32"/>
      <c r="D136" s="135"/>
      <c r="E136"/>
      <c r="F136"/>
      <c r="G136"/>
      <c r="H136"/>
      <c r="I136"/>
      <c r="J136" s="129"/>
      <c r="K136" s="129"/>
    </row>
    <row r="137" spans="1:11" x14ac:dyDescent="0.25">
      <c r="A137" s="26"/>
      <c r="B137" s="32"/>
      <c r="C137" s="32"/>
      <c r="D137" s="135"/>
      <c r="E137"/>
      <c r="F137"/>
      <c r="G137"/>
      <c r="H137"/>
      <c r="I137"/>
      <c r="J137" s="129"/>
      <c r="K137" s="129"/>
    </row>
    <row r="138" spans="1:11" x14ac:dyDescent="0.25">
      <c r="A138" s="26"/>
      <c r="B138" s="32"/>
      <c r="C138" s="32"/>
      <c r="D138" s="135"/>
      <c r="E138"/>
      <c r="F138"/>
      <c r="G138"/>
      <c r="H138"/>
      <c r="I138"/>
      <c r="J138" s="129"/>
      <c r="K138" s="129"/>
    </row>
    <row r="139" spans="1:11" x14ac:dyDescent="0.25">
      <c r="A139" s="26"/>
      <c r="B139" s="32"/>
      <c r="C139" s="32"/>
      <c r="D139" s="135"/>
      <c r="E139"/>
      <c r="F139"/>
      <c r="G139"/>
      <c r="H139"/>
      <c r="I139"/>
      <c r="J139" s="129"/>
      <c r="K139" s="129"/>
    </row>
    <row r="140" spans="1:11" x14ac:dyDescent="0.25">
      <c r="A140" s="26"/>
      <c r="B140" s="32"/>
      <c r="C140" s="32"/>
      <c r="D140" s="135"/>
      <c r="E140"/>
      <c r="F140"/>
      <c r="G140"/>
      <c r="H140"/>
      <c r="I140"/>
      <c r="J140" s="129"/>
      <c r="K140" s="129"/>
    </row>
    <row r="141" spans="1:11" x14ac:dyDescent="0.25">
      <c r="A141" s="26"/>
      <c r="B141" s="32"/>
      <c r="C141" s="32"/>
      <c r="D141" s="135"/>
      <c r="E141"/>
      <c r="F141"/>
      <c r="G141"/>
      <c r="H141"/>
      <c r="I141"/>
      <c r="J141" s="129"/>
      <c r="K141" s="129"/>
    </row>
    <row r="142" spans="1:11" x14ac:dyDescent="0.25">
      <c r="A142" s="26"/>
      <c r="B142" s="32"/>
      <c r="C142" s="32"/>
      <c r="D142" s="135"/>
      <c r="E142"/>
      <c r="F142"/>
      <c r="G142"/>
      <c r="H142"/>
      <c r="I142"/>
      <c r="J142" s="129"/>
      <c r="K142" s="129"/>
    </row>
    <row r="143" spans="1:11" x14ac:dyDescent="0.25">
      <c r="A143" s="26"/>
      <c r="B143" s="32"/>
      <c r="C143" s="32"/>
      <c r="D143" s="135"/>
      <c r="E143"/>
      <c r="F143"/>
      <c r="G143"/>
      <c r="H143"/>
      <c r="I143"/>
      <c r="J143" s="129"/>
      <c r="K143" s="129"/>
    </row>
    <row r="144" spans="1:11" x14ac:dyDescent="0.25">
      <c r="A144" s="26"/>
      <c r="B144" s="32"/>
      <c r="C144" s="32"/>
      <c r="D144" s="135"/>
      <c r="E144"/>
      <c r="F144"/>
      <c r="G144"/>
      <c r="H144"/>
      <c r="I144"/>
      <c r="J144" s="129"/>
      <c r="K144" s="129"/>
    </row>
    <row r="145" spans="1:11" x14ac:dyDescent="0.25">
      <c r="A145" s="26"/>
      <c r="B145" s="32"/>
      <c r="C145" s="32"/>
      <c r="D145" s="135"/>
      <c r="E145"/>
      <c r="F145"/>
      <c r="G145"/>
      <c r="H145"/>
      <c r="I145"/>
      <c r="J145" s="129"/>
      <c r="K145" s="129"/>
    </row>
    <row r="146" spans="1:11" x14ac:dyDescent="0.25">
      <c r="A146" s="26"/>
      <c r="B146" s="32"/>
      <c r="C146" s="32"/>
      <c r="D146" s="135"/>
      <c r="E146"/>
      <c r="F146"/>
      <c r="G146"/>
      <c r="H146"/>
      <c r="I146"/>
      <c r="J146" s="129"/>
      <c r="K146" s="129"/>
    </row>
    <row r="147" spans="1:11" x14ac:dyDescent="0.25">
      <c r="A147" s="26"/>
      <c r="B147" s="32"/>
      <c r="C147" s="32"/>
      <c r="D147" s="135"/>
      <c r="E147"/>
      <c r="F147"/>
      <c r="G147"/>
      <c r="H147"/>
      <c r="I147"/>
      <c r="J147" s="129"/>
      <c r="K147" s="129"/>
    </row>
    <row r="148" spans="1:11" x14ac:dyDescent="0.25">
      <c r="A148" s="26"/>
      <c r="B148" s="32"/>
      <c r="C148" s="32"/>
      <c r="D148" s="135"/>
      <c r="E148"/>
      <c r="F148"/>
      <c r="G148"/>
      <c r="H148"/>
      <c r="I148"/>
      <c r="J148" s="129"/>
      <c r="K148" s="129"/>
    </row>
    <row r="149" spans="1:11" x14ac:dyDescent="0.25">
      <c r="A149" s="26"/>
      <c r="B149" s="32"/>
      <c r="C149" s="32"/>
      <c r="D149" s="135"/>
      <c r="E149"/>
      <c r="F149"/>
      <c r="G149"/>
      <c r="H149"/>
      <c r="I149"/>
      <c r="J149" s="129"/>
      <c r="K149" s="129"/>
    </row>
    <row r="150" spans="1:11" x14ac:dyDescent="0.25">
      <c r="A150" s="26"/>
      <c r="B150" s="32"/>
      <c r="C150" s="32"/>
      <c r="D150" s="135"/>
      <c r="E150"/>
      <c r="F150"/>
      <c r="G150"/>
      <c r="H150"/>
      <c r="I150"/>
      <c r="J150" s="129"/>
      <c r="K150" s="129"/>
    </row>
    <row r="151" spans="1:11" x14ac:dyDescent="0.25">
      <c r="A151" s="26"/>
      <c r="B151" s="32"/>
      <c r="C151" s="32"/>
      <c r="D151" s="135"/>
      <c r="E151"/>
      <c r="F151"/>
      <c r="G151"/>
      <c r="H151"/>
      <c r="I151"/>
      <c r="J151" s="129"/>
      <c r="K151" s="129"/>
    </row>
    <row r="152" spans="1:11" x14ac:dyDescent="0.25">
      <c r="A152" s="26"/>
      <c r="B152" s="32"/>
      <c r="C152" s="32"/>
      <c r="D152" s="135"/>
      <c r="E152"/>
      <c r="F152"/>
      <c r="G152"/>
      <c r="H152"/>
      <c r="I152"/>
      <c r="J152" s="129"/>
      <c r="K152" s="129"/>
    </row>
    <row r="153" spans="1:11" x14ac:dyDescent="0.25">
      <c r="A153" s="26"/>
      <c r="B153" s="32"/>
      <c r="C153" s="32"/>
      <c r="D153" s="135"/>
      <c r="E153"/>
      <c r="F153"/>
      <c r="G153"/>
      <c r="H153"/>
      <c r="I153"/>
      <c r="J153" s="129"/>
      <c r="K153" s="129"/>
    </row>
    <row r="154" spans="1:11" x14ac:dyDescent="0.25">
      <c r="A154" s="26"/>
      <c r="B154" s="32"/>
      <c r="C154" s="32"/>
      <c r="D154" s="135"/>
      <c r="E154"/>
      <c r="F154"/>
      <c r="G154"/>
      <c r="H154"/>
      <c r="I154"/>
      <c r="J154" s="129"/>
      <c r="K154" s="129"/>
    </row>
    <row r="155" spans="1:11" x14ac:dyDescent="0.25">
      <c r="A155" s="26"/>
      <c r="B155" s="32"/>
      <c r="C155" s="32"/>
      <c r="D155" s="135"/>
      <c r="E155"/>
      <c r="F155"/>
      <c r="G155"/>
      <c r="H155"/>
      <c r="I155"/>
      <c r="J155" s="129"/>
      <c r="K155" s="129"/>
    </row>
    <row r="156" spans="1:11" x14ac:dyDescent="0.25">
      <c r="A156" s="26"/>
      <c r="B156" s="32"/>
      <c r="C156" s="32"/>
      <c r="D156" s="135"/>
      <c r="E156"/>
      <c r="F156"/>
      <c r="G156"/>
      <c r="H156"/>
      <c r="I156"/>
      <c r="J156" s="129"/>
      <c r="K156" s="129"/>
    </row>
    <row r="157" spans="1:11" x14ac:dyDescent="0.25">
      <c r="A157" s="26"/>
      <c r="B157" s="32"/>
      <c r="C157" s="32"/>
      <c r="D157" s="135"/>
      <c r="E157"/>
      <c r="F157"/>
      <c r="G157"/>
      <c r="H157"/>
      <c r="I157"/>
      <c r="J157" s="129"/>
      <c r="K157" s="129"/>
    </row>
    <row r="158" spans="1:11" x14ac:dyDescent="0.25">
      <c r="A158" s="26"/>
      <c r="B158" s="32"/>
      <c r="C158" s="32"/>
      <c r="D158" s="135"/>
      <c r="E158"/>
      <c r="F158"/>
      <c r="G158"/>
      <c r="H158"/>
      <c r="I158"/>
      <c r="J158" s="129"/>
      <c r="K158" s="129"/>
    </row>
    <row r="159" spans="1:11" x14ac:dyDescent="0.25">
      <c r="A159" s="26"/>
      <c r="B159" s="32"/>
      <c r="C159" s="32"/>
      <c r="D159" s="135"/>
      <c r="E159"/>
      <c r="F159"/>
      <c r="G159"/>
      <c r="H159"/>
      <c r="I159"/>
      <c r="J159" s="129"/>
      <c r="K159" s="129"/>
    </row>
    <row r="160" spans="1:11" x14ac:dyDescent="0.25">
      <c r="A160" s="26"/>
      <c r="B160" s="32"/>
      <c r="C160" s="32"/>
      <c r="D160" s="135"/>
      <c r="E160"/>
      <c r="F160"/>
      <c r="G160"/>
      <c r="H160"/>
      <c r="I160"/>
      <c r="J160" s="129"/>
      <c r="K160" s="129"/>
    </row>
    <row r="161" spans="1:11" x14ac:dyDescent="0.25">
      <c r="A161" s="26"/>
      <c r="B161" s="32"/>
      <c r="C161" s="32"/>
      <c r="D161" s="135"/>
      <c r="E161"/>
      <c r="F161"/>
      <c r="G161"/>
      <c r="H161"/>
      <c r="I161"/>
      <c r="J161" s="129"/>
      <c r="K161" s="129"/>
    </row>
    <row r="162" spans="1:11" x14ac:dyDescent="0.25">
      <c r="A162" s="26"/>
      <c r="B162" s="32"/>
      <c r="C162" s="32"/>
      <c r="D162" s="135"/>
      <c r="E162"/>
      <c r="F162"/>
      <c r="G162"/>
      <c r="H162"/>
      <c r="I162"/>
      <c r="J162" s="129"/>
      <c r="K162" s="129"/>
    </row>
    <row r="163" spans="1:11" x14ac:dyDescent="0.25">
      <c r="A163" s="26"/>
      <c r="B163" s="32"/>
      <c r="C163" s="32"/>
      <c r="D163" s="135"/>
      <c r="E163"/>
      <c r="F163"/>
      <c r="G163"/>
      <c r="H163"/>
      <c r="I163"/>
      <c r="J163" s="129"/>
      <c r="K163" s="129"/>
    </row>
    <row r="164" spans="1:11" x14ac:dyDescent="0.25">
      <c r="A164" s="26"/>
      <c r="B164" s="32"/>
      <c r="C164" s="32"/>
      <c r="D164" s="135"/>
      <c r="E164"/>
      <c r="F164"/>
      <c r="G164"/>
      <c r="H164"/>
      <c r="I164"/>
      <c r="J164" s="129"/>
      <c r="K164" s="129"/>
    </row>
    <row r="165" spans="1:11" x14ac:dyDescent="0.25">
      <c r="A165" s="26"/>
      <c r="B165" s="32"/>
      <c r="C165" s="32"/>
      <c r="D165" s="135"/>
      <c r="E165"/>
      <c r="F165"/>
      <c r="G165"/>
      <c r="H165"/>
      <c r="I165"/>
      <c r="J165" s="129"/>
      <c r="K165" s="129"/>
    </row>
    <row r="166" spans="1:11" x14ac:dyDescent="0.25">
      <c r="A166" s="26"/>
      <c r="B166" s="32"/>
      <c r="C166" s="32"/>
      <c r="D166" s="135"/>
      <c r="E166"/>
      <c r="F166"/>
      <c r="G166"/>
      <c r="H166"/>
      <c r="I166"/>
      <c r="J166" s="129"/>
      <c r="K166" s="129"/>
    </row>
    <row r="167" spans="1:11" x14ac:dyDescent="0.25">
      <c r="A167" s="26"/>
      <c r="B167" s="32"/>
      <c r="C167" s="32"/>
      <c r="D167" s="135"/>
      <c r="E167"/>
      <c r="F167"/>
      <c r="G167"/>
      <c r="H167"/>
      <c r="I167"/>
      <c r="J167" s="129"/>
      <c r="K167" s="129"/>
    </row>
    <row r="168" spans="1:11" x14ac:dyDescent="0.25">
      <c r="A168" s="26"/>
      <c r="B168" s="32"/>
      <c r="C168" s="32"/>
      <c r="D168" s="135"/>
      <c r="E168"/>
      <c r="F168"/>
      <c r="G168"/>
      <c r="H168"/>
      <c r="I168"/>
      <c r="J168" s="129"/>
      <c r="K168" s="129"/>
    </row>
    <row r="169" spans="1:11" x14ac:dyDescent="0.25">
      <c r="A169" s="26"/>
      <c r="B169" s="32"/>
      <c r="C169" s="32"/>
      <c r="D169" s="135"/>
      <c r="E169"/>
      <c r="F169"/>
      <c r="G169"/>
      <c r="H169"/>
      <c r="I169"/>
      <c r="J169" s="129"/>
      <c r="K169" s="129"/>
    </row>
    <row r="170" spans="1:11" x14ac:dyDescent="0.25">
      <c r="A170" s="26"/>
      <c r="B170" s="32"/>
      <c r="C170" s="32"/>
      <c r="D170" s="135"/>
      <c r="E170"/>
      <c r="F170"/>
      <c r="G170"/>
      <c r="H170"/>
      <c r="I170"/>
      <c r="J170" s="129"/>
      <c r="K170" s="129"/>
    </row>
    <row r="171" spans="1:11" x14ac:dyDescent="0.25">
      <c r="A171" s="26"/>
      <c r="B171" s="32"/>
      <c r="C171" s="32"/>
      <c r="D171" s="135"/>
      <c r="E171"/>
      <c r="F171"/>
      <c r="G171"/>
      <c r="H171"/>
      <c r="I171"/>
      <c r="J171" s="129"/>
      <c r="K171" s="129"/>
    </row>
    <row r="172" spans="1:11" x14ac:dyDescent="0.25">
      <c r="A172" s="26"/>
      <c r="B172" s="32"/>
      <c r="C172" s="32"/>
      <c r="D172" s="135"/>
      <c r="E172"/>
      <c r="F172"/>
      <c r="G172"/>
      <c r="H172"/>
      <c r="I172"/>
      <c r="J172" s="129"/>
      <c r="K172" s="129"/>
    </row>
    <row r="173" spans="1:11" x14ac:dyDescent="0.25">
      <c r="A173" s="26"/>
      <c r="B173" s="32"/>
      <c r="C173" s="32"/>
      <c r="D173" s="135"/>
      <c r="E173"/>
      <c r="F173"/>
      <c r="G173"/>
      <c r="H173"/>
      <c r="I173"/>
      <c r="J173" s="129"/>
      <c r="K173" s="129"/>
    </row>
    <row r="174" spans="1:11" x14ac:dyDescent="0.25">
      <c r="A174" s="26"/>
      <c r="B174" s="32"/>
      <c r="C174" s="32"/>
      <c r="D174" s="135"/>
      <c r="E174"/>
      <c r="F174"/>
      <c r="G174"/>
      <c r="H174"/>
      <c r="I174"/>
      <c r="J174" s="129"/>
      <c r="K174" s="129"/>
    </row>
    <row r="175" spans="1:11" x14ac:dyDescent="0.25">
      <c r="A175" s="26"/>
      <c r="B175" s="32"/>
      <c r="C175" s="32"/>
      <c r="D175" s="135"/>
      <c r="E175"/>
      <c r="F175"/>
      <c r="G175"/>
      <c r="H175"/>
      <c r="I175"/>
      <c r="J175" s="129"/>
      <c r="K175" s="129"/>
    </row>
    <row r="176" spans="1:11" x14ac:dyDescent="0.25">
      <c r="A176" s="26"/>
      <c r="B176" s="32"/>
      <c r="C176" s="32"/>
      <c r="D176" s="135"/>
      <c r="E176"/>
      <c r="F176"/>
      <c r="G176"/>
      <c r="H176"/>
      <c r="I176"/>
      <c r="J176" s="129"/>
      <c r="K176" s="129"/>
    </row>
    <row r="177" spans="1:11" x14ac:dyDescent="0.25">
      <c r="A177" s="26"/>
      <c r="B177" s="32"/>
      <c r="C177" s="32"/>
      <c r="D177" s="135"/>
      <c r="E177"/>
      <c r="F177"/>
      <c r="G177"/>
      <c r="H177"/>
      <c r="I177"/>
      <c r="J177" s="129"/>
      <c r="K177" s="129"/>
    </row>
    <row r="178" spans="1:11" x14ac:dyDescent="0.25">
      <c r="A178" s="26"/>
      <c r="B178" s="32"/>
      <c r="C178" s="32"/>
      <c r="D178" s="135"/>
      <c r="E178"/>
      <c r="F178"/>
      <c r="G178"/>
      <c r="H178"/>
      <c r="I178"/>
      <c r="J178" s="129"/>
      <c r="K178" s="129"/>
    </row>
    <row r="179" spans="1:11" x14ac:dyDescent="0.25">
      <c r="A179" s="26"/>
      <c r="B179" s="32"/>
      <c r="C179" s="32"/>
      <c r="D179" s="135"/>
      <c r="E179"/>
      <c r="F179"/>
      <c r="G179"/>
      <c r="H179"/>
      <c r="I179"/>
      <c r="J179" s="129"/>
      <c r="K179" s="129"/>
    </row>
    <row r="180" spans="1:11" x14ac:dyDescent="0.25">
      <c r="A180" s="26"/>
      <c r="B180" s="32"/>
      <c r="C180" s="32"/>
      <c r="D180" s="135"/>
      <c r="E180"/>
      <c r="F180"/>
      <c r="G180"/>
      <c r="H180"/>
      <c r="I180"/>
      <c r="J180" s="129"/>
      <c r="K180" s="129"/>
    </row>
    <row r="181" spans="1:11" x14ac:dyDescent="0.25">
      <c r="A181" s="26"/>
      <c r="B181" s="32"/>
      <c r="C181" s="32"/>
      <c r="D181" s="135"/>
      <c r="E181"/>
      <c r="F181"/>
      <c r="G181"/>
      <c r="H181"/>
      <c r="I181"/>
      <c r="J181" s="129"/>
      <c r="K181" s="129"/>
    </row>
    <row r="182" spans="1:11" x14ac:dyDescent="0.25">
      <c r="A182" s="26"/>
      <c r="B182" s="32"/>
      <c r="C182" s="32"/>
      <c r="D182" s="135"/>
      <c r="E182"/>
      <c r="F182"/>
      <c r="G182"/>
      <c r="H182"/>
      <c r="I182"/>
      <c r="J182" s="129"/>
      <c r="K182" s="129"/>
    </row>
    <row r="183" spans="1:11" x14ac:dyDescent="0.25">
      <c r="A183" s="26"/>
      <c r="B183" s="32"/>
      <c r="C183" s="32"/>
      <c r="D183" s="135"/>
      <c r="E183"/>
      <c r="F183"/>
      <c r="G183"/>
      <c r="H183"/>
      <c r="I183"/>
      <c r="J183" s="129"/>
      <c r="K183" s="129"/>
    </row>
    <row r="184" spans="1:11" x14ac:dyDescent="0.25">
      <c r="A184" s="26"/>
      <c r="B184" s="32"/>
      <c r="C184" s="32"/>
      <c r="D184" s="135"/>
      <c r="E184"/>
      <c r="F184"/>
      <c r="G184"/>
      <c r="H184"/>
      <c r="I184"/>
      <c r="J184" s="129"/>
      <c r="K184" s="129"/>
    </row>
    <row r="185" spans="1:11" x14ac:dyDescent="0.25">
      <c r="A185" s="26"/>
      <c r="B185" s="32"/>
      <c r="C185" s="32"/>
      <c r="D185" s="135"/>
      <c r="E185"/>
      <c r="F185"/>
      <c r="G185"/>
      <c r="H185"/>
      <c r="I185"/>
      <c r="J185" s="129"/>
      <c r="K185" s="129"/>
    </row>
    <row r="186" spans="1:11" x14ac:dyDescent="0.25">
      <c r="A186" s="26"/>
      <c r="B186" s="32"/>
      <c r="C186" s="32"/>
      <c r="D186" s="135"/>
      <c r="E186"/>
      <c r="F186"/>
      <c r="G186"/>
      <c r="H186"/>
      <c r="I186"/>
      <c r="J186" s="129"/>
      <c r="K186" s="129"/>
    </row>
    <row r="187" spans="1:11" x14ac:dyDescent="0.25">
      <c r="A187" s="26"/>
      <c r="B187" s="32"/>
      <c r="C187" s="32"/>
      <c r="D187" s="135"/>
      <c r="E187"/>
      <c r="F187"/>
      <c r="G187"/>
      <c r="H187"/>
      <c r="I187"/>
      <c r="J187" s="129"/>
      <c r="K187" s="129"/>
    </row>
    <row r="188" spans="1:11" x14ac:dyDescent="0.25">
      <c r="A188" s="26"/>
      <c r="B188" s="32"/>
      <c r="C188" s="32"/>
      <c r="D188" s="135"/>
      <c r="E188"/>
      <c r="F188"/>
      <c r="G188"/>
      <c r="H188"/>
      <c r="I188"/>
      <c r="J188" s="129"/>
      <c r="K188" s="129"/>
    </row>
    <row r="189" spans="1:11" x14ac:dyDescent="0.25">
      <c r="A189" s="26"/>
      <c r="B189" s="32"/>
      <c r="C189" s="32"/>
      <c r="D189" s="135"/>
      <c r="E189"/>
      <c r="F189"/>
      <c r="G189"/>
      <c r="H189"/>
      <c r="I189"/>
      <c r="J189" s="129"/>
      <c r="K189" s="129"/>
    </row>
    <row r="190" spans="1:11" x14ac:dyDescent="0.25">
      <c r="A190" s="26"/>
      <c r="B190" s="32"/>
      <c r="C190" s="32"/>
      <c r="D190" s="135"/>
      <c r="E190"/>
      <c r="F190"/>
      <c r="G190"/>
      <c r="H190"/>
      <c r="I190"/>
      <c r="J190" s="129"/>
      <c r="K190" s="129"/>
    </row>
    <row r="191" spans="1:11" x14ac:dyDescent="0.25">
      <c r="A191" s="26"/>
      <c r="B191" s="32"/>
      <c r="C191" s="32"/>
      <c r="D191" s="135"/>
      <c r="E191"/>
      <c r="F191"/>
      <c r="G191"/>
      <c r="H191"/>
      <c r="I191"/>
      <c r="J191" s="129"/>
      <c r="K191" s="129"/>
    </row>
    <row r="192" spans="1:11" x14ac:dyDescent="0.25">
      <c r="A192" s="26"/>
      <c r="B192" s="32"/>
      <c r="C192" s="32"/>
      <c r="D192" s="135"/>
      <c r="E192" s="129"/>
      <c r="F192" s="129"/>
      <c r="G192" s="129"/>
      <c r="H192" s="129"/>
      <c r="I192" s="129"/>
      <c r="J192" s="129"/>
      <c r="K192" s="129"/>
    </row>
    <row r="193" spans="1:11" x14ac:dyDescent="0.25">
      <c r="A193" s="26"/>
      <c r="B193" s="32"/>
      <c r="C193" s="32"/>
      <c r="D193" s="135"/>
      <c r="E193" s="129"/>
      <c r="F193" s="129"/>
      <c r="G193" s="129"/>
      <c r="H193" s="129"/>
      <c r="I193" s="129"/>
      <c r="J193" s="129"/>
      <c r="K193" s="129"/>
    </row>
    <row r="194" spans="1:11" x14ac:dyDescent="0.25">
      <c r="A194" s="26"/>
      <c r="B194" s="32"/>
      <c r="C194" s="32"/>
      <c r="D194" s="135"/>
      <c r="E194" s="129"/>
      <c r="F194" s="129"/>
      <c r="G194" s="129"/>
      <c r="H194" s="129"/>
      <c r="I194" s="129"/>
      <c r="J194" s="129"/>
      <c r="K194" s="129"/>
    </row>
    <row r="195" spans="1:11" x14ac:dyDescent="0.25">
      <c r="A195" s="26"/>
      <c r="B195" s="32"/>
      <c r="C195" s="32"/>
      <c r="D195" s="135"/>
      <c r="E195" s="129"/>
      <c r="F195" s="129"/>
      <c r="G195" s="129"/>
      <c r="H195" s="129"/>
      <c r="I195" s="129"/>
      <c r="J195" s="129"/>
      <c r="K195" s="129"/>
    </row>
    <row r="196" spans="1:11" x14ac:dyDescent="0.25">
      <c r="A196" s="26"/>
      <c r="B196" s="32"/>
      <c r="C196" s="32"/>
      <c r="D196" s="135"/>
      <c r="E196" s="129"/>
      <c r="F196" s="129"/>
      <c r="G196" s="129"/>
      <c r="H196" s="129"/>
      <c r="I196" s="129"/>
      <c r="J196" s="129"/>
      <c r="K196" s="129"/>
    </row>
    <row r="197" spans="1:11" x14ac:dyDescent="0.25">
      <c r="A197" s="26"/>
      <c r="B197" s="32"/>
      <c r="C197" s="32"/>
      <c r="D197" s="135"/>
      <c r="E197" s="129"/>
      <c r="F197" s="129"/>
      <c r="G197" s="129"/>
      <c r="H197" s="129"/>
      <c r="I197" s="129"/>
      <c r="J197" s="129"/>
      <c r="K197" s="129"/>
    </row>
    <row r="198" spans="1:11" x14ac:dyDescent="0.25">
      <c r="A198" s="26"/>
      <c r="B198" s="32"/>
      <c r="C198" s="32"/>
      <c r="D198" s="135"/>
      <c r="E198" s="129"/>
      <c r="F198" s="129"/>
      <c r="G198" s="129"/>
      <c r="H198" s="129"/>
      <c r="I198" s="129"/>
      <c r="J198" s="129"/>
      <c r="K198" s="129"/>
    </row>
    <row r="199" spans="1:11" x14ac:dyDescent="0.25">
      <c r="A199" s="26"/>
      <c r="B199" s="32"/>
      <c r="C199" s="32"/>
      <c r="D199" s="135"/>
      <c r="E199" s="129"/>
      <c r="F199" s="129"/>
      <c r="G199" s="129"/>
      <c r="H199" s="129"/>
      <c r="I199" s="129"/>
      <c r="J199" s="129"/>
      <c r="K199" s="129"/>
    </row>
    <row r="200" spans="1:11" x14ac:dyDescent="0.25">
      <c r="A200" s="26"/>
      <c r="B200" s="32"/>
      <c r="C200" s="32"/>
      <c r="D200" s="135"/>
      <c r="E200" s="129"/>
      <c r="F200" s="129"/>
      <c r="G200" s="129"/>
      <c r="H200" s="129"/>
      <c r="I200" s="129"/>
      <c r="J200" s="129"/>
      <c r="K200" s="129"/>
    </row>
    <row r="201" spans="1:11" x14ac:dyDescent="0.25">
      <c r="A201" s="26"/>
      <c r="B201" s="32"/>
      <c r="C201" s="32"/>
      <c r="D201" s="135"/>
      <c r="E201" s="129"/>
      <c r="F201" s="129"/>
      <c r="G201" s="129"/>
      <c r="H201" s="129"/>
      <c r="I201" s="129"/>
      <c r="J201" s="129"/>
      <c r="K201" s="129"/>
    </row>
    <row r="202" spans="1:11" x14ac:dyDescent="0.25">
      <c r="A202" s="26"/>
      <c r="B202" s="32"/>
      <c r="C202" s="32"/>
      <c r="D202" s="135"/>
      <c r="E202" s="129"/>
      <c r="F202" s="129"/>
      <c r="G202" s="129"/>
      <c r="H202" s="129"/>
      <c r="I202" s="129"/>
      <c r="J202" s="129"/>
      <c r="K202" s="129"/>
    </row>
    <row r="203" spans="1:11" x14ac:dyDescent="0.25">
      <c r="A203" s="26"/>
      <c r="B203" s="32"/>
      <c r="C203" s="32"/>
      <c r="D203" s="135"/>
      <c r="E203" s="129"/>
      <c r="F203" s="129"/>
      <c r="G203" s="129"/>
      <c r="H203" s="129"/>
      <c r="I203" s="129"/>
      <c r="J203" s="129"/>
      <c r="K203" s="129"/>
    </row>
    <row r="204" spans="1:11" x14ac:dyDescent="0.25">
      <c r="A204" s="26"/>
      <c r="B204" s="32"/>
      <c r="C204" s="32"/>
      <c r="D204" s="135"/>
      <c r="E204" s="129"/>
      <c r="F204" s="129"/>
      <c r="G204" s="129"/>
      <c r="H204" s="129"/>
      <c r="I204" s="129"/>
      <c r="J204" s="129"/>
      <c r="K204" s="129"/>
    </row>
    <row r="205" spans="1:11" x14ac:dyDescent="0.25">
      <c r="A205" s="26"/>
      <c r="B205" s="32"/>
      <c r="C205" s="32"/>
      <c r="D205" s="135"/>
      <c r="E205" s="129"/>
      <c r="F205" s="129"/>
      <c r="G205" s="129"/>
      <c r="H205" s="129"/>
      <c r="I205" s="129"/>
      <c r="J205" s="129"/>
      <c r="K205" s="129"/>
    </row>
    <row r="206" spans="1:11" x14ac:dyDescent="0.25">
      <c r="A206" s="26"/>
      <c r="B206" s="32"/>
      <c r="C206" s="32"/>
      <c r="D206" s="135"/>
      <c r="E206" s="129"/>
      <c r="F206" s="129"/>
      <c r="G206" s="129"/>
      <c r="H206" s="129"/>
      <c r="I206" s="129"/>
      <c r="J206" s="129"/>
      <c r="K206" s="129"/>
    </row>
    <row r="207" spans="1:11" x14ac:dyDescent="0.25">
      <c r="A207" s="26"/>
      <c r="B207" s="32"/>
      <c r="C207" s="32"/>
      <c r="D207" s="135"/>
      <c r="E207" s="129"/>
      <c r="F207" s="129"/>
      <c r="G207" s="129"/>
      <c r="H207" s="129"/>
      <c r="I207" s="129"/>
      <c r="J207" s="129"/>
      <c r="K207" s="129"/>
    </row>
    <row r="208" spans="1:11" x14ac:dyDescent="0.25">
      <c r="A208" s="26"/>
      <c r="B208" s="32"/>
      <c r="C208" s="32"/>
      <c r="D208" s="135"/>
      <c r="E208" s="129"/>
      <c r="F208" s="129"/>
      <c r="G208" s="129"/>
      <c r="H208" s="129"/>
      <c r="I208" s="129"/>
      <c r="J208" s="129"/>
      <c r="K208" s="129"/>
    </row>
    <row r="209" spans="1:11" x14ac:dyDescent="0.25">
      <c r="A209" s="26"/>
      <c r="B209" s="32"/>
      <c r="C209" s="32"/>
      <c r="D209" s="135"/>
      <c r="E209" s="129"/>
      <c r="F209" s="129"/>
      <c r="G209" s="129"/>
      <c r="H209" s="129"/>
      <c r="I209" s="129"/>
      <c r="J209" s="129"/>
      <c r="K209" s="129"/>
    </row>
    <row r="210" spans="1:11" x14ac:dyDescent="0.25">
      <c r="A210" s="26"/>
      <c r="B210" s="32"/>
      <c r="C210" s="32"/>
      <c r="D210" s="135"/>
      <c r="E210" s="129"/>
      <c r="F210" s="129"/>
      <c r="G210" s="129"/>
      <c r="H210" s="129"/>
      <c r="I210" s="129"/>
      <c r="J210" s="129"/>
      <c r="K210" s="129"/>
    </row>
    <row r="211" spans="1:11" x14ac:dyDescent="0.25">
      <c r="A211" s="26"/>
      <c r="B211" s="32"/>
      <c r="C211" s="32"/>
      <c r="D211" s="135"/>
      <c r="E211" s="129"/>
      <c r="F211" s="129"/>
      <c r="G211" s="129"/>
      <c r="H211" s="129"/>
      <c r="I211" s="129"/>
      <c r="J211" s="129"/>
      <c r="K211" s="129"/>
    </row>
    <row r="212" spans="1:11" x14ac:dyDescent="0.25">
      <c r="A212" s="26"/>
      <c r="B212" s="32"/>
      <c r="C212" s="32"/>
      <c r="D212" s="135"/>
      <c r="E212" s="129"/>
      <c r="F212" s="129"/>
      <c r="G212" s="129"/>
      <c r="H212" s="129"/>
      <c r="I212" s="129"/>
      <c r="J212" s="129"/>
      <c r="K212" s="129"/>
    </row>
    <row r="213" spans="1:11" x14ac:dyDescent="0.25">
      <c r="A213" s="26"/>
      <c r="B213" s="32"/>
      <c r="C213" s="32"/>
      <c r="D213" s="135"/>
      <c r="E213" s="129"/>
      <c r="F213" s="129"/>
      <c r="G213" s="129"/>
      <c r="H213" s="129"/>
      <c r="I213" s="129"/>
      <c r="J213" s="129"/>
      <c r="K213" s="129"/>
    </row>
    <row r="214" spans="1:11" x14ac:dyDescent="0.25">
      <c r="A214" s="26"/>
      <c r="B214" s="32"/>
      <c r="C214" s="32"/>
      <c r="D214" s="135"/>
      <c r="E214" s="129"/>
      <c r="F214" s="129"/>
      <c r="G214" s="129"/>
      <c r="H214" s="129"/>
      <c r="I214" s="129"/>
      <c r="J214" s="129"/>
      <c r="K214" s="129"/>
    </row>
    <row r="215" spans="1:11" x14ac:dyDescent="0.25">
      <c r="A215" s="26"/>
      <c r="B215" s="32"/>
      <c r="C215" s="32"/>
      <c r="D215" s="135"/>
      <c r="E215" s="129"/>
      <c r="F215" s="129"/>
      <c r="G215" s="129"/>
      <c r="H215" s="129"/>
      <c r="I215" s="129"/>
      <c r="J215" s="129"/>
      <c r="K215" s="129"/>
    </row>
    <row r="216" spans="1:11" x14ac:dyDescent="0.25">
      <c r="A216" s="26"/>
      <c r="B216" s="32"/>
      <c r="C216" s="32"/>
      <c r="D216" s="135"/>
      <c r="E216" s="129"/>
      <c r="F216" s="129"/>
      <c r="G216" s="129"/>
      <c r="H216" s="129"/>
      <c r="I216" s="129"/>
      <c r="J216" s="129"/>
      <c r="K216" s="129"/>
    </row>
    <row r="217" spans="1:11" x14ac:dyDescent="0.25">
      <c r="A217" s="26"/>
      <c r="B217" s="32"/>
      <c r="C217" s="32"/>
      <c r="D217" s="135"/>
      <c r="E217" s="129"/>
      <c r="F217" s="129"/>
      <c r="G217" s="129"/>
      <c r="H217" s="129"/>
      <c r="I217" s="129"/>
      <c r="J217" s="129"/>
      <c r="K217" s="129"/>
    </row>
    <row r="218" spans="1:11" x14ac:dyDescent="0.25">
      <c r="A218" s="26"/>
      <c r="B218" s="32"/>
      <c r="C218" s="32"/>
      <c r="D218" s="135"/>
      <c r="E218" s="129"/>
      <c r="F218" s="129"/>
      <c r="G218" s="129"/>
      <c r="H218" s="129"/>
      <c r="I218" s="129"/>
      <c r="J218" s="129"/>
      <c r="K218" s="129"/>
    </row>
    <row r="219" spans="1:11" x14ac:dyDescent="0.25">
      <c r="A219" s="26"/>
      <c r="B219" s="32"/>
      <c r="C219" s="32"/>
      <c r="D219" s="135"/>
      <c r="E219" s="129"/>
      <c r="F219" s="129"/>
      <c r="G219" s="129"/>
      <c r="H219" s="129"/>
      <c r="I219" s="129"/>
      <c r="J219" s="129"/>
      <c r="K219" s="129"/>
    </row>
    <row r="220" spans="1:11" x14ac:dyDescent="0.25">
      <c r="A220" s="26"/>
      <c r="B220" s="32"/>
      <c r="C220" s="32"/>
      <c r="D220" s="135"/>
      <c r="E220" s="129"/>
      <c r="F220" s="129"/>
      <c r="G220" s="129"/>
      <c r="H220" s="129"/>
      <c r="I220" s="129"/>
      <c r="J220" s="129"/>
      <c r="K220" s="129"/>
    </row>
    <row r="221" spans="1:11" x14ac:dyDescent="0.25">
      <c r="A221" s="26"/>
      <c r="B221" s="32"/>
      <c r="C221" s="32"/>
      <c r="D221" s="135"/>
      <c r="E221" s="129"/>
      <c r="F221" s="129"/>
      <c r="G221" s="129"/>
      <c r="H221" s="129"/>
      <c r="I221" s="129"/>
      <c r="J221" s="129"/>
      <c r="K221" s="129"/>
    </row>
    <row r="222" spans="1:11" x14ac:dyDescent="0.25">
      <c r="A222" s="26"/>
      <c r="B222" s="32"/>
      <c r="C222" s="32"/>
      <c r="D222" s="135"/>
      <c r="E222" s="129"/>
      <c r="F222" s="129"/>
      <c r="G222" s="129"/>
      <c r="H222" s="129"/>
      <c r="I222" s="129"/>
      <c r="J222" s="129"/>
      <c r="K222" s="129"/>
    </row>
    <row r="223" spans="1:11" x14ac:dyDescent="0.25">
      <c r="A223" s="26"/>
      <c r="B223" s="32"/>
      <c r="C223" s="32"/>
      <c r="D223" s="135"/>
      <c r="E223" s="129"/>
      <c r="F223" s="129"/>
      <c r="G223" s="129"/>
      <c r="H223" s="129"/>
      <c r="I223" s="129"/>
      <c r="J223" s="129"/>
      <c r="K223" s="129"/>
    </row>
    <row r="224" spans="1:11" x14ac:dyDescent="0.25">
      <c r="A224" s="26"/>
      <c r="B224" s="32"/>
      <c r="C224" s="32"/>
      <c r="D224" s="135"/>
      <c r="E224" s="129"/>
      <c r="F224" s="129"/>
      <c r="G224" s="129"/>
      <c r="H224" s="129"/>
      <c r="I224" s="129"/>
      <c r="J224" s="129"/>
      <c r="K224" s="129"/>
    </row>
    <row r="225" spans="1:11" x14ac:dyDescent="0.25">
      <c r="A225" s="26"/>
      <c r="B225" s="32"/>
      <c r="C225" s="32"/>
      <c r="D225" s="135"/>
      <c r="E225" s="129"/>
      <c r="F225" s="129"/>
      <c r="G225" s="129"/>
      <c r="H225" s="129"/>
      <c r="I225" s="129"/>
      <c r="J225" s="129"/>
      <c r="K225" s="129"/>
    </row>
    <row r="226" spans="1:11" x14ac:dyDescent="0.25">
      <c r="A226" s="26"/>
      <c r="B226" s="32"/>
      <c r="C226" s="32"/>
      <c r="D226" s="135"/>
      <c r="E226" s="129"/>
      <c r="F226" s="129"/>
      <c r="G226" s="129"/>
      <c r="H226" s="129"/>
      <c r="I226" s="129"/>
      <c r="J226" s="129"/>
      <c r="K226" s="129"/>
    </row>
    <row r="227" spans="1:11" x14ac:dyDescent="0.25">
      <c r="A227" s="26"/>
      <c r="B227" s="32"/>
      <c r="C227" s="32"/>
      <c r="D227" s="135"/>
      <c r="E227" s="129"/>
      <c r="F227" s="129"/>
      <c r="G227" s="129"/>
      <c r="H227" s="129"/>
      <c r="I227" s="129"/>
      <c r="J227" s="129"/>
      <c r="K227" s="129"/>
    </row>
    <row r="228" spans="1:11" x14ac:dyDescent="0.25">
      <c r="A228" s="26"/>
      <c r="B228" s="32"/>
      <c r="C228" s="32"/>
      <c r="D228" s="135"/>
      <c r="E228" s="129"/>
      <c r="F228" s="129"/>
      <c r="G228" s="129"/>
      <c r="H228" s="129"/>
      <c r="I228" s="129"/>
      <c r="J228" s="129"/>
      <c r="K228" s="129"/>
    </row>
    <row r="229" spans="1:11" x14ac:dyDescent="0.25">
      <c r="A229" s="26"/>
      <c r="B229" s="32"/>
      <c r="C229" s="32"/>
      <c r="D229" s="135"/>
      <c r="E229" s="129"/>
      <c r="F229" s="129"/>
      <c r="G229" s="129"/>
      <c r="H229" s="129"/>
      <c r="I229" s="129"/>
      <c r="J229" s="129"/>
      <c r="K229" s="129"/>
    </row>
    <row r="230" spans="1:11" x14ac:dyDescent="0.25">
      <c r="A230" s="26"/>
      <c r="B230" s="32"/>
      <c r="C230" s="32"/>
      <c r="D230" s="135"/>
      <c r="E230" s="129"/>
      <c r="F230" s="129"/>
      <c r="G230" s="129"/>
      <c r="H230" s="129"/>
      <c r="I230" s="129"/>
      <c r="J230" s="129"/>
      <c r="K230" s="129"/>
    </row>
    <row r="231" spans="1:11" x14ac:dyDescent="0.25">
      <c r="A231" s="26"/>
      <c r="B231" s="32"/>
      <c r="C231" s="32"/>
      <c r="D231" s="135"/>
      <c r="E231" s="129"/>
      <c r="F231" s="129"/>
      <c r="G231" s="129"/>
      <c r="H231" s="129"/>
      <c r="I231" s="129"/>
      <c r="J231" s="129"/>
      <c r="K231" s="129"/>
    </row>
    <row r="232" spans="1:11" x14ac:dyDescent="0.25">
      <c r="A232" s="26"/>
      <c r="B232" s="32"/>
      <c r="C232" s="32"/>
      <c r="D232" s="135"/>
      <c r="E232" s="129"/>
      <c r="F232" s="129"/>
      <c r="G232" s="129"/>
      <c r="H232" s="129"/>
      <c r="I232" s="129"/>
      <c r="J232" s="129"/>
      <c r="K232" s="129"/>
    </row>
    <row r="233" spans="1:11" x14ac:dyDescent="0.25">
      <c r="A233" s="26"/>
      <c r="B233" s="32"/>
      <c r="C233" s="32"/>
      <c r="D233" s="135"/>
      <c r="E233" s="129"/>
      <c r="F233" s="129"/>
      <c r="G233" s="129"/>
      <c r="H233" s="129"/>
      <c r="I233" s="129"/>
      <c r="J233" s="129"/>
      <c r="K233" s="129"/>
    </row>
    <row r="234" spans="1:11" x14ac:dyDescent="0.25">
      <c r="A234" s="26"/>
      <c r="B234" s="32"/>
      <c r="C234" s="32"/>
      <c r="D234" s="135"/>
      <c r="E234" s="129"/>
      <c r="F234" s="129"/>
      <c r="G234" s="129"/>
      <c r="H234" s="129"/>
      <c r="I234" s="129"/>
      <c r="J234" s="129"/>
      <c r="K234" s="129"/>
    </row>
    <row r="235" spans="1:11" x14ac:dyDescent="0.25">
      <c r="A235" s="26"/>
      <c r="B235" s="32"/>
      <c r="C235" s="32"/>
      <c r="D235" s="135"/>
      <c r="E235" s="129"/>
      <c r="F235" s="129"/>
      <c r="G235" s="129"/>
      <c r="H235" s="129"/>
      <c r="I235" s="129"/>
      <c r="J235" s="129"/>
      <c r="K235" s="129"/>
    </row>
    <row r="236" spans="1:11" x14ac:dyDescent="0.25">
      <c r="A236" s="26"/>
      <c r="B236" s="32"/>
      <c r="C236" s="32"/>
      <c r="D236" s="135"/>
      <c r="E236" s="129"/>
      <c r="F236" s="129"/>
      <c r="G236" s="129"/>
      <c r="H236" s="129"/>
      <c r="I236" s="129"/>
      <c r="J236" s="129"/>
      <c r="K236" s="129"/>
    </row>
    <row r="237" spans="1:11" x14ac:dyDescent="0.25">
      <c r="A237" s="26"/>
      <c r="B237" s="32"/>
      <c r="C237" s="32"/>
      <c r="D237" s="135"/>
      <c r="E237" s="129"/>
      <c r="F237" s="129"/>
      <c r="G237" s="129"/>
      <c r="H237" s="129"/>
      <c r="I237" s="129"/>
      <c r="J237" s="129"/>
      <c r="K237" s="129"/>
    </row>
    <row r="238" spans="1:11" x14ac:dyDescent="0.25">
      <c r="A238" s="26"/>
      <c r="B238" s="32"/>
      <c r="C238" s="32"/>
      <c r="D238" s="135"/>
      <c r="E238" s="129"/>
      <c r="F238" s="129"/>
      <c r="G238" s="129"/>
      <c r="H238" s="129"/>
      <c r="I238" s="129"/>
      <c r="J238" s="129"/>
      <c r="K238" s="129"/>
    </row>
    <row r="239" spans="1:11" x14ac:dyDescent="0.25">
      <c r="A239" s="26"/>
      <c r="B239" s="32"/>
      <c r="C239" s="32"/>
      <c r="D239" s="135"/>
      <c r="E239" s="129"/>
      <c r="F239" s="129"/>
      <c r="G239" s="129"/>
      <c r="H239" s="129"/>
      <c r="I239" s="129"/>
      <c r="J239" s="129"/>
      <c r="K239" s="129"/>
    </row>
    <row r="240" spans="1:11" x14ac:dyDescent="0.25">
      <c r="A240" s="26"/>
      <c r="B240" s="32"/>
      <c r="C240" s="32"/>
      <c r="D240" s="135"/>
      <c r="E240" s="129"/>
      <c r="F240" s="129"/>
      <c r="G240" s="129"/>
      <c r="H240" s="129"/>
      <c r="I240" s="129"/>
      <c r="J240" s="129"/>
      <c r="K240" s="129"/>
    </row>
    <row r="241" spans="1:11" x14ac:dyDescent="0.25">
      <c r="A241" s="26"/>
      <c r="B241" s="32"/>
      <c r="C241" s="32"/>
      <c r="D241" s="135"/>
      <c r="E241" s="129"/>
      <c r="F241" s="129"/>
      <c r="G241" s="129"/>
      <c r="H241" s="129"/>
      <c r="I241" s="129"/>
      <c r="J241" s="129"/>
      <c r="K241" s="129"/>
    </row>
    <row r="242" spans="1:11" x14ac:dyDescent="0.25">
      <c r="A242" s="26"/>
      <c r="B242" s="32"/>
      <c r="C242" s="32"/>
      <c r="D242" s="135"/>
      <c r="E242" s="129"/>
      <c r="F242" s="129"/>
      <c r="G242" s="129"/>
      <c r="H242" s="129"/>
      <c r="I242" s="129"/>
      <c r="J242" s="129"/>
      <c r="K242" s="129"/>
    </row>
    <row r="243" spans="1:11" x14ac:dyDescent="0.25">
      <c r="A243" s="26"/>
      <c r="B243" s="32"/>
      <c r="C243" s="32"/>
      <c r="D243" s="135"/>
      <c r="E243" s="129"/>
      <c r="F243" s="129"/>
      <c r="G243" s="129"/>
      <c r="H243" s="129"/>
      <c r="I243" s="129"/>
      <c r="J243" s="129"/>
      <c r="K243" s="129"/>
    </row>
    <row r="244" spans="1:11" x14ac:dyDescent="0.25">
      <c r="A244" s="26"/>
      <c r="B244" s="32"/>
      <c r="C244" s="32"/>
      <c r="D244" s="135"/>
      <c r="E244" s="129"/>
      <c r="F244" s="129"/>
      <c r="G244" s="129"/>
      <c r="H244" s="129"/>
      <c r="I244" s="129"/>
      <c r="J244" s="129"/>
      <c r="K244" s="129"/>
    </row>
    <row r="245" spans="1:11" x14ac:dyDescent="0.25">
      <c r="A245" s="26"/>
      <c r="B245" s="32"/>
      <c r="C245" s="32"/>
      <c r="D245" s="135"/>
      <c r="E245" s="129"/>
      <c r="F245" s="129"/>
      <c r="G245" s="129"/>
      <c r="H245" s="129"/>
      <c r="I245" s="129"/>
      <c r="J245" s="129"/>
      <c r="K245" s="129"/>
    </row>
    <row r="246" spans="1:11" x14ac:dyDescent="0.25">
      <c r="A246" s="26"/>
      <c r="B246" s="32"/>
      <c r="C246" s="32"/>
      <c r="D246" s="135"/>
      <c r="E246" s="129"/>
      <c r="F246" s="129"/>
      <c r="G246" s="129"/>
      <c r="H246" s="129"/>
      <c r="I246" s="129"/>
      <c r="J246" s="129"/>
      <c r="K246" s="129"/>
    </row>
    <row r="247" spans="1:11" x14ac:dyDescent="0.25">
      <c r="A247" s="26"/>
      <c r="B247" s="32"/>
      <c r="C247" s="32"/>
      <c r="D247" s="135"/>
      <c r="E247" s="129"/>
      <c r="F247" s="129"/>
      <c r="G247" s="129"/>
      <c r="H247" s="129"/>
      <c r="I247" s="129"/>
      <c r="J247" s="129"/>
      <c r="K247" s="129"/>
    </row>
    <row r="248" spans="1:11" x14ac:dyDescent="0.25">
      <c r="A248" s="26"/>
      <c r="B248" s="32"/>
      <c r="C248" s="32"/>
      <c r="D248" s="135"/>
      <c r="E248" s="129"/>
      <c r="F248" s="129"/>
      <c r="G248" s="129"/>
      <c r="H248" s="129"/>
      <c r="I248" s="129"/>
      <c r="J248" s="129"/>
      <c r="K248" s="129"/>
    </row>
    <row r="249" spans="1:11" x14ac:dyDescent="0.25">
      <c r="A249" s="26"/>
      <c r="B249" s="32"/>
      <c r="C249" s="32"/>
      <c r="D249" s="135"/>
      <c r="E249" s="129"/>
      <c r="F249" s="129"/>
      <c r="G249" s="129"/>
      <c r="H249" s="129"/>
      <c r="I249" s="129"/>
      <c r="J249" s="129"/>
      <c r="K249" s="129"/>
    </row>
    <row r="250" spans="1:11" x14ac:dyDescent="0.25">
      <c r="A250" s="26"/>
      <c r="B250" s="32"/>
      <c r="C250" s="32"/>
      <c r="D250" s="135"/>
      <c r="E250" s="129"/>
      <c r="F250" s="129"/>
      <c r="G250" s="129"/>
      <c r="H250" s="129"/>
      <c r="I250" s="129"/>
      <c r="J250" s="129"/>
      <c r="K250" s="129"/>
    </row>
    <row r="251" spans="1:11" x14ac:dyDescent="0.25">
      <c r="A251" s="26"/>
      <c r="B251" s="32"/>
      <c r="C251" s="32"/>
      <c r="D251" s="135"/>
      <c r="E251" s="129"/>
      <c r="F251" s="129"/>
      <c r="G251" s="129"/>
      <c r="H251" s="129"/>
      <c r="I251" s="129"/>
      <c r="J251" s="129"/>
      <c r="K251" s="129"/>
    </row>
    <row r="252" spans="1:11" x14ac:dyDescent="0.25">
      <c r="A252" s="26"/>
      <c r="B252" s="32"/>
      <c r="C252" s="32"/>
      <c r="D252" s="135"/>
      <c r="E252" s="129"/>
      <c r="F252" s="129"/>
      <c r="G252" s="129"/>
      <c r="H252" s="129"/>
      <c r="I252" s="129"/>
      <c r="J252" s="129"/>
      <c r="K252" s="129"/>
    </row>
    <row r="253" spans="1:11" x14ac:dyDescent="0.25">
      <c r="A253" s="26"/>
      <c r="B253" s="32"/>
      <c r="C253" s="32"/>
      <c r="D253" s="135"/>
      <c r="E253" s="129"/>
      <c r="F253" s="129"/>
      <c r="G253" s="129"/>
      <c r="H253" s="129"/>
      <c r="I253" s="129"/>
      <c r="J253" s="129"/>
      <c r="K253" s="129"/>
    </row>
    <row r="254" spans="1:11" x14ac:dyDescent="0.25">
      <c r="A254" s="26"/>
      <c r="B254" s="32"/>
      <c r="C254" s="32"/>
      <c r="D254" s="135"/>
      <c r="E254" s="129"/>
      <c r="F254" s="129"/>
      <c r="G254" s="129"/>
      <c r="H254" s="129"/>
      <c r="I254" s="129"/>
      <c r="J254" s="129"/>
      <c r="K254" s="129"/>
    </row>
    <row r="255" spans="1:11" x14ac:dyDescent="0.25">
      <c r="A255" s="26"/>
      <c r="B255" s="32"/>
      <c r="C255" s="32"/>
      <c r="D255" s="135"/>
      <c r="E255" s="129"/>
      <c r="F255" s="129"/>
      <c r="G255" s="129"/>
      <c r="H255" s="129"/>
      <c r="I255" s="129"/>
      <c r="J255" s="129"/>
      <c r="K255" s="129"/>
    </row>
    <row r="256" spans="1:11" x14ac:dyDescent="0.25">
      <c r="A256" s="26"/>
      <c r="B256" s="32"/>
      <c r="C256" s="32"/>
      <c r="D256" s="135"/>
      <c r="E256" s="129"/>
      <c r="F256" s="129"/>
      <c r="G256" s="129"/>
      <c r="H256" s="129"/>
      <c r="I256" s="129"/>
      <c r="J256" s="129"/>
      <c r="K256" s="129"/>
    </row>
    <row r="257" spans="1:11" x14ac:dyDescent="0.25">
      <c r="A257" s="26"/>
      <c r="B257" s="32"/>
      <c r="C257" s="32"/>
      <c r="D257" s="135"/>
      <c r="E257" s="129"/>
      <c r="F257" s="129"/>
      <c r="G257" s="129"/>
      <c r="H257" s="129"/>
      <c r="I257" s="129"/>
      <c r="J257" s="129"/>
      <c r="K257" s="129"/>
    </row>
    <row r="258" spans="1:11" x14ac:dyDescent="0.25">
      <c r="A258" s="26"/>
      <c r="B258" s="32"/>
      <c r="C258" s="32"/>
      <c r="D258" s="135"/>
      <c r="E258" s="129"/>
      <c r="F258" s="129"/>
      <c r="G258" s="129"/>
      <c r="H258" s="129"/>
      <c r="I258" s="129"/>
      <c r="J258" s="129"/>
      <c r="K258" s="129"/>
    </row>
    <row r="259" spans="1:11" x14ac:dyDescent="0.25">
      <c r="A259" s="26"/>
      <c r="B259" s="32"/>
      <c r="C259" s="32"/>
      <c r="D259" s="135"/>
      <c r="E259" s="129"/>
      <c r="F259" s="129"/>
      <c r="G259" s="129"/>
      <c r="H259" s="129"/>
      <c r="I259" s="129"/>
      <c r="J259" s="129"/>
      <c r="K259" s="129"/>
    </row>
    <row r="260" spans="1:11" x14ac:dyDescent="0.25">
      <c r="A260" s="26"/>
      <c r="B260" s="32"/>
      <c r="C260" s="32"/>
      <c r="D260" s="135"/>
      <c r="E260" s="129"/>
      <c r="F260" s="129"/>
      <c r="G260" s="129"/>
      <c r="H260" s="129"/>
      <c r="I260" s="129"/>
      <c r="J260" s="129"/>
      <c r="K260" s="129"/>
    </row>
    <row r="261" spans="1:11" x14ac:dyDescent="0.25">
      <c r="A261" s="26"/>
      <c r="B261" s="32"/>
      <c r="C261" s="32"/>
      <c r="D261" s="135"/>
      <c r="E261" s="129"/>
      <c r="F261" s="129"/>
      <c r="G261" s="129"/>
      <c r="H261" s="129"/>
      <c r="I261" s="129"/>
      <c r="J261" s="129"/>
      <c r="K261" s="129"/>
    </row>
    <row r="262" spans="1:11" x14ac:dyDescent="0.25">
      <c r="A262" s="26"/>
      <c r="B262" s="32"/>
      <c r="C262" s="32"/>
      <c r="D262" s="135"/>
      <c r="E262" s="129"/>
      <c r="F262" s="129"/>
      <c r="G262" s="129"/>
      <c r="H262" s="129"/>
      <c r="I262" s="129"/>
      <c r="J262" s="129"/>
      <c r="K262" s="129"/>
    </row>
    <row r="263" spans="1:11" x14ac:dyDescent="0.25">
      <c r="A263" s="26"/>
      <c r="B263" s="32"/>
      <c r="C263" s="32"/>
      <c r="D263" s="135"/>
      <c r="E263" s="129"/>
      <c r="F263" s="129"/>
      <c r="G263" s="129"/>
      <c r="H263" s="129"/>
      <c r="I263" s="129"/>
      <c r="J263" s="129"/>
      <c r="K263" s="129"/>
    </row>
    <row r="264" spans="1:11" x14ac:dyDescent="0.25">
      <c r="A264" s="26"/>
      <c r="B264" s="32"/>
      <c r="C264" s="32"/>
      <c r="D264" s="135"/>
      <c r="E264" s="129"/>
      <c r="F264" s="129"/>
      <c r="G264" s="129"/>
      <c r="H264" s="129"/>
      <c r="I264" s="129"/>
      <c r="J264" s="129"/>
      <c r="K264" s="129"/>
    </row>
    <row r="265" spans="1:11" x14ac:dyDescent="0.25">
      <c r="A265" s="26"/>
      <c r="B265" s="32"/>
      <c r="C265" s="32"/>
      <c r="D265" s="135"/>
      <c r="E265" s="129"/>
      <c r="F265" s="129"/>
      <c r="G265" s="129"/>
      <c r="H265" s="129"/>
      <c r="I265" s="129"/>
      <c r="J265" s="129"/>
      <c r="K265" s="129"/>
    </row>
    <row r="266" spans="1:11" x14ac:dyDescent="0.25">
      <c r="A266" s="26"/>
      <c r="B266" s="32"/>
      <c r="C266" s="32"/>
      <c r="D266" s="135"/>
      <c r="E266" s="129"/>
      <c r="F266" s="129"/>
      <c r="G266" s="129"/>
      <c r="H266" s="129"/>
      <c r="I266" s="129"/>
      <c r="J266" s="129"/>
      <c r="K266" s="129"/>
    </row>
    <row r="267" spans="1:11" x14ac:dyDescent="0.25">
      <c r="A267" s="26"/>
      <c r="B267" s="32"/>
      <c r="C267" s="32"/>
      <c r="D267" s="135"/>
      <c r="E267" s="129"/>
      <c r="F267" s="129"/>
      <c r="G267" s="129"/>
      <c r="H267" s="129"/>
      <c r="I267" s="129"/>
      <c r="J267" s="129"/>
      <c r="K267" s="129"/>
    </row>
    <row r="268" spans="1:11" x14ac:dyDescent="0.25">
      <c r="A268" s="26"/>
      <c r="B268" s="32"/>
      <c r="C268" s="32"/>
      <c r="D268" s="135"/>
      <c r="E268" s="129"/>
      <c r="F268" s="129"/>
      <c r="G268" s="129"/>
      <c r="H268" s="129"/>
      <c r="I268" s="129"/>
      <c r="J268" s="129"/>
      <c r="K268" s="129"/>
    </row>
    <row r="269" spans="1:11" x14ac:dyDescent="0.25">
      <c r="A269" s="26"/>
      <c r="B269" s="32"/>
      <c r="C269" s="32"/>
      <c r="D269" s="135"/>
      <c r="E269" s="129"/>
      <c r="F269" s="129"/>
      <c r="G269" s="129"/>
      <c r="H269" s="129"/>
      <c r="I269" s="129"/>
      <c r="J269" s="129"/>
      <c r="K269" s="129"/>
    </row>
    <row r="270" spans="1:11" x14ac:dyDescent="0.25">
      <c r="A270" s="26"/>
      <c r="B270" s="32"/>
      <c r="C270" s="32"/>
      <c r="D270" s="135"/>
      <c r="E270" s="129"/>
      <c r="F270" s="129"/>
      <c r="G270" s="129"/>
      <c r="H270" s="129"/>
      <c r="I270" s="129"/>
      <c r="J270" s="129"/>
      <c r="K270" s="129"/>
    </row>
    <row r="271" spans="1:11" x14ac:dyDescent="0.25">
      <c r="A271" s="26"/>
      <c r="B271" s="32"/>
      <c r="C271" s="32"/>
      <c r="D271" s="135"/>
      <c r="E271" s="129"/>
      <c r="F271" s="129"/>
      <c r="G271" s="129"/>
      <c r="H271" s="129"/>
      <c r="I271" s="129"/>
      <c r="J271" s="129"/>
      <c r="K271" s="129"/>
    </row>
    <row r="272" spans="1:11" x14ac:dyDescent="0.25">
      <c r="A272" s="26"/>
      <c r="B272" s="32"/>
      <c r="C272" s="32"/>
      <c r="D272" s="135"/>
      <c r="E272" s="129"/>
      <c r="F272" s="129"/>
      <c r="G272" s="129"/>
      <c r="H272" s="129"/>
      <c r="I272" s="129"/>
      <c r="J272" s="129"/>
      <c r="K272" s="129"/>
    </row>
    <row r="273" spans="1:11" x14ac:dyDescent="0.25">
      <c r="A273" s="26"/>
      <c r="B273" s="32"/>
      <c r="C273" s="32"/>
      <c r="D273" s="135"/>
      <c r="E273" s="129"/>
      <c r="F273" s="129"/>
      <c r="G273" s="129"/>
      <c r="H273" s="129"/>
      <c r="I273" s="129"/>
      <c r="J273" s="129"/>
      <c r="K273" s="129"/>
    </row>
    <row r="274" spans="1:11" x14ac:dyDescent="0.25">
      <c r="A274" s="26"/>
      <c r="B274" s="32"/>
      <c r="C274" s="32"/>
      <c r="D274" s="135"/>
      <c r="E274" s="129"/>
      <c r="F274" s="129"/>
      <c r="G274" s="129"/>
      <c r="H274" s="129"/>
      <c r="I274" s="129"/>
      <c r="J274" s="129"/>
      <c r="K274" s="129"/>
    </row>
    <row r="275" spans="1:11" x14ac:dyDescent="0.25">
      <c r="A275" s="26"/>
      <c r="B275" s="32"/>
      <c r="C275" s="32"/>
      <c r="D275" s="135"/>
      <c r="E275" s="129"/>
      <c r="F275" s="129"/>
      <c r="G275" s="129"/>
      <c r="H275" s="129"/>
      <c r="I275" s="129"/>
      <c r="J275" s="129"/>
      <c r="K275" s="129"/>
    </row>
    <row r="276" spans="1:11" x14ac:dyDescent="0.25">
      <c r="A276" s="26"/>
      <c r="B276" s="32"/>
      <c r="C276" s="32"/>
      <c r="D276" s="135"/>
      <c r="E276" s="129"/>
      <c r="F276" s="129"/>
      <c r="G276" s="129"/>
      <c r="H276" s="129"/>
      <c r="I276" s="129"/>
      <c r="J276" s="129"/>
      <c r="K276" s="129"/>
    </row>
    <row r="277" spans="1:11" x14ac:dyDescent="0.25">
      <c r="A277" s="26"/>
      <c r="B277" s="32"/>
      <c r="C277" s="32"/>
      <c r="D277" s="135"/>
      <c r="E277" s="129"/>
      <c r="F277" s="129"/>
      <c r="G277" s="129"/>
      <c r="H277" s="129"/>
      <c r="I277" s="129"/>
      <c r="J277" s="129"/>
      <c r="K277" s="129"/>
    </row>
    <row r="278" spans="1:11" x14ac:dyDescent="0.25">
      <c r="A278" s="26"/>
      <c r="B278" s="32"/>
      <c r="C278" s="32"/>
      <c r="D278" s="135"/>
      <c r="E278" s="129"/>
      <c r="F278" s="129"/>
      <c r="G278" s="129"/>
      <c r="H278" s="129"/>
      <c r="I278" s="129"/>
      <c r="J278" s="129"/>
      <c r="K278" s="129"/>
    </row>
    <row r="279" spans="1:11" x14ac:dyDescent="0.25">
      <c r="A279" s="26"/>
      <c r="B279" s="32"/>
      <c r="C279" s="32"/>
      <c r="D279" s="135"/>
      <c r="E279" s="129"/>
      <c r="F279" s="129"/>
      <c r="G279" s="129"/>
      <c r="H279" s="129"/>
      <c r="I279" s="129"/>
      <c r="J279" s="129"/>
      <c r="K279" s="129"/>
    </row>
    <row r="280" spans="1:11" x14ac:dyDescent="0.25">
      <c r="A280" s="26"/>
      <c r="B280" s="32"/>
      <c r="C280" s="32"/>
      <c r="D280" s="135"/>
      <c r="E280" s="129"/>
      <c r="F280" s="129"/>
      <c r="G280" s="129"/>
      <c r="H280" s="129"/>
      <c r="I280" s="129"/>
      <c r="J280" s="129"/>
      <c r="K280" s="129"/>
    </row>
    <row r="281" spans="1:11" x14ac:dyDescent="0.25">
      <c r="A281" s="26"/>
      <c r="B281" s="32"/>
      <c r="C281" s="32"/>
      <c r="D281" s="135"/>
      <c r="E281" s="129"/>
      <c r="F281" s="129"/>
      <c r="G281" s="129"/>
      <c r="H281" s="129"/>
      <c r="I281" s="129"/>
      <c r="J281" s="129"/>
      <c r="K281" s="129"/>
    </row>
    <row r="282" spans="1:11" x14ac:dyDescent="0.25">
      <c r="A282" s="26"/>
      <c r="B282" s="32"/>
      <c r="C282" s="32"/>
      <c r="D282" s="135"/>
      <c r="E282" s="129"/>
      <c r="F282" s="129"/>
      <c r="G282" s="129"/>
      <c r="H282" s="129"/>
      <c r="I282" s="129"/>
      <c r="J282" s="129"/>
      <c r="K282" s="129"/>
    </row>
    <row r="283" spans="1:11" x14ac:dyDescent="0.25">
      <c r="A283" s="26"/>
      <c r="B283" s="32"/>
      <c r="C283" s="32"/>
      <c r="D283" s="135"/>
      <c r="E283" s="129"/>
      <c r="F283" s="129"/>
      <c r="G283" s="129"/>
      <c r="H283" s="129"/>
      <c r="I283" s="129"/>
      <c r="J283" s="129"/>
      <c r="K283" s="129"/>
    </row>
    <row r="284" spans="1:11" x14ac:dyDescent="0.25">
      <c r="A284" s="26"/>
      <c r="B284" s="32"/>
      <c r="C284" s="32"/>
      <c r="D284" s="135"/>
      <c r="E284" s="129"/>
      <c r="F284" s="129"/>
      <c r="G284" s="129"/>
      <c r="H284" s="129"/>
      <c r="I284" s="129"/>
      <c r="J284" s="129"/>
      <c r="K284" s="129"/>
    </row>
    <row r="285" spans="1:11" x14ac:dyDescent="0.25">
      <c r="A285" s="26"/>
      <c r="B285" s="32"/>
      <c r="C285" s="32"/>
      <c r="D285" s="135"/>
      <c r="E285" s="129"/>
      <c r="F285" s="129"/>
      <c r="G285" s="129"/>
      <c r="H285" s="129"/>
      <c r="I285" s="129"/>
      <c r="J285" s="129"/>
      <c r="K285" s="129"/>
    </row>
    <row r="286" spans="1:11" x14ac:dyDescent="0.25">
      <c r="A286" s="26"/>
      <c r="B286" s="32"/>
      <c r="C286" s="32"/>
      <c r="D286" s="135"/>
      <c r="E286" s="129"/>
      <c r="F286" s="129"/>
      <c r="G286" s="129"/>
      <c r="H286" s="129"/>
      <c r="I286" s="129"/>
      <c r="J286" s="129"/>
      <c r="K286" s="129"/>
    </row>
    <row r="287" spans="1:11" x14ac:dyDescent="0.25">
      <c r="A287" s="26"/>
      <c r="B287" s="32"/>
      <c r="C287" s="32"/>
      <c r="D287" s="135"/>
      <c r="E287" s="129"/>
      <c r="F287" s="129"/>
      <c r="G287" s="129"/>
      <c r="H287" s="129"/>
      <c r="I287" s="129"/>
      <c r="J287" s="129"/>
      <c r="K287" s="129"/>
    </row>
    <row r="288" spans="1:11" x14ac:dyDescent="0.25">
      <c r="A288" s="26"/>
      <c r="B288" s="32"/>
      <c r="C288" s="32"/>
      <c r="D288" s="135"/>
      <c r="E288" s="129"/>
      <c r="F288" s="129"/>
      <c r="G288" s="129"/>
      <c r="H288" s="129"/>
      <c r="I288" s="129"/>
      <c r="J288" s="129"/>
      <c r="K288" s="129"/>
    </row>
    <row r="289" spans="1:11" x14ac:dyDescent="0.25">
      <c r="A289" s="26"/>
      <c r="B289" s="32"/>
      <c r="C289" s="32"/>
      <c r="D289" s="135"/>
      <c r="E289" s="129"/>
      <c r="F289" s="129"/>
      <c r="G289" s="129"/>
      <c r="H289" s="129"/>
      <c r="I289" s="129"/>
      <c r="J289" s="129"/>
      <c r="K289" s="129"/>
    </row>
    <row r="290" spans="1:11" x14ac:dyDescent="0.25">
      <c r="A290" s="26"/>
      <c r="B290" s="32"/>
      <c r="C290" s="32"/>
      <c r="D290" s="135"/>
      <c r="E290" s="129"/>
      <c r="F290" s="129"/>
      <c r="G290" s="129"/>
      <c r="H290" s="129"/>
      <c r="I290" s="129"/>
      <c r="J290" s="129"/>
      <c r="K290" s="129"/>
    </row>
    <row r="291" spans="1:11" x14ac:dyDescent="0.25">
      <c r="A291" s="26"/>
      <c r="B291" s="32"/>
      <c r="C291" s="32"/>
      <c r="D291" s="135"/>
      <c r="E291" s="129"/>
      <c r="F291" s="129"/>
      <c r="G291" s="129"/>
      <c r="H291" s="129"/>
      <c r="I291" s="129"/>
      <c r="J291" s="129"/>
      <c r="K291" s="129"/>
    </row>
    <row r="292" spans="1:11" x14ac:dyDescent="0.25">
      <c r="A292" s="26"/>
      <c r="B292" s="32"/>
      <c r="C292" s="32"/>
      <c r="D292" s="135"/>
      <c r="E292" s="129"/>
      <c r="F292" s="129"/>
      <c r="G292" s="129"/>
      <c r="H292" s="129"/>
      <c r="I292" s="129"/>
      <c r="J292" s="129"/>
      <c r="K292" s="129"/>
    </row>
    <row r="293" spans="1:11" x14ac:dyDescent="0.25">
      <c r="A293" s="26"/>
      <c r="B293" s="32"/>
      <c r="C293" s="32"/>
      <c r="D293" s="135"/>
      <c r="E293" s="129"/>
      <c r="F293" s="129"/>
      <c r="G293" s="129"/>
      <c r="H293" s="129"/>
      <c r="I293" s="129"/>
      <c r="J293" s="129"/>
      <c r="K293" s="129"/>
    </row>
    <row r="294" spans="1:11" x14ac:dyDescent="0.25">
      <c r="A294" s="26"/>
      <c r="B294" s="32"/>
      <c r="C294" s="32"/>
      <c r="D294" s="135"/>
      <c r="E294" s="129"/>
      <c r="F294" s="129"/>
      <c r="G294" s="129"/>
      <c r="H294" s="129"/>
      <c r="I294" s="129"/>
      <c r="J294" s="129"/>
      <c r="K294" s="129"/>
    </row>
    <row r="295" spans="1:11" x14ac:dyDescent="0.25">
      <c r="A295" s="26"/>
      <c r="B295" s="32"/>
      <c r="C295" s="32"/>
      <c r="D295" s="135"/>
      <c r="E295" s="129"/>
      <c r="F295" s="129"/>
      <c r="G295" s="129"/>
      <c r="H295" s="129"/>
      <c r="I295" s="129"/>
      <c r="J295" s="129"/>
      <c r="K295" s="129"/>
    </row>
    <row r="296" spans="1:11" x14ac:dyDescent="0.25">
      <c r="A296" s="26"/>
      <c r="B296" s="32"/>
      <c r="C296" s="32"/>
      <c r="D296" s="135"/>
      <c r="E296" s="129"/>
      <c r="F296" s="129"/>
      <c r="G296" s="129"/>
      <c r="H296" s="129"/>
      <c r="I296" s="129"/>
      <c r="J296" s="129"/>
      <c r="K296" s="129"/>
    </row>
    <row r="297" spans="1:11" x14ac:dyDescent="0.25">
      <c r="A297" s="26"/>
      <c r="B297" s="32"/>
      <c r="C297" s="32"/>
      <c r="D297" s="135"/>
      <c r="E297" s="129"/>
      <c r="F297" s="129"/>
      <c r="G297" s="129"/>
      <c r="H297" s="129"/>
      <c r="I297" s="129"/>
      <c r="J297" s="129"/>
      <c r="K297" s="129"/>
    </row>
    <row r="298" spans="1:11" x14ac:dyDescent="0.25">
      <c r="A298" s="26"/>
      <c r="B298" s="32"/>
      <c r="C298" s="32"/>
      <c r="D298" s="135"/>
      <c r="E298" s="129"/>
      <c r="F298" s="129"/>
      <c r="G298" s="129"/>
      <c r="H298" s="129"/>
      <c r="I298" s="129"/>
      <c r="J298" s="129"/>
      <c r="K298" s="129"/>
    </row>
    <row r="299" spans="1:11" x14ac:dyDescent="0.25">
      <c r="A299" s="26"/>
      <c r="B299" s="32"/>
      <c r="C299" s="32"/>
      <c r="D299" s="135"/>
      <c r="E299" s="129"/>
      <c r="F299" s="129"/>
      <c r="G299" s="129"/>
      <c r="H299" s="129"/>
      <c r="I299" s="129"/>
      <c r="J299" s="129"/>
      <c r="K299" s="129"/>
    </row>
    <row r="300" spans="1:11" x14ac:dyDescent="0.25">
      <c r="A300" s="26"/>
      <c r="B300" s="32"/>
      <c r="C300" s="32"/>
      <c r="D300" s="135"/>
      <c r="E300" s="129"/>
      <c r="F300" s="129"/>
      <c r="G300" s="129"/>
      <c r="H300" s="129"/>
      <c r="I300" s="129"/>
      <c r="J300" s="129"/>
      <c r="K300" s="129"/>
    </row>
    <row r="301" spans="1:11" x14ac:dyDescent="0.25">
      <c r="A301" s="26"/>
      <c r="B301" s="32"/>
      <c r="C301" s="32"/>
      <c r="D301" s="135"/>
      <c r="E301" s="129"/>
      <c r="F301" s="129"/>
      <c r="G301" s="129"/>
      <c r="H301" s="129"/>
      <c r="I301" s="129"/>
      <c r="J301" s="129"/>
      <c r="K301" s="129"/>
    </row>
    <row r="302" spans="1:11" x14ac:dyDescent="0.25">
      <c r="A302" s="26"/>
      <c r="B302" s="32"/>
      <c r="C302" s="32"/>
      <c r="D302" s="135"/>
      <c r="E302" s="129"/>
      <c r="F302" s="129"/>
      <c r="G302" s="129"/>
      <c r="H302" s="129"/>
      <c r="I302" s="129"/>
      <c r="J302" s="129"/>
      <c r="K302" s="129"/>
    </row>
    <row r="303" spans="1:11" x14ac:dyDescent="0.25">
      <c r="A303" s="26"/>
      <c r="B303" s="32"/>
      <c r="C303" s="32"/>
      <c r="D303" s="135"/>
      <c r="E303" s="129"/>
      <c r="F303" s="129"/>
      <c r="G303" s="129"/>
      <c r="H303" s="129"/>
      <c r="I303" s="129"/>
      <c r="J303" s="129"/>
      <c r="K303" s="129"/>
    </row>
    <row r="304" spans="1:11" x14ac:dyDescent="0.25">
      <c r="A304" s="26"/>
      <c r="B304" s="32"/>
      <c r="C304" s="32"/>
      <c r="D304" s="135"/>
      <c r="E304" s="129"/>
      <c r="F304" s="129"/>
      <c r="G304" s="129"/>
      <c r="H304" s="129"/>
      <c r="I304" s="129"/>
      <c r="J304" s="129"/>
      <c r="K304" s="129"/>
    </row>
    <row r="305" spans="1:11" x14ac:dyDescent="0.25">
      <c r="A305" s="26"/>
      <c r="B305" s="32"/>
      <c r="C305" s="32"/>
      <c r="D305" s="135"/>
      <c r="E305" s="129"/>
      <c r="F305" s="129"/>
      <c r="G305" s="129"/>
      <c r="H305" s="129"/>
      <c r="I305" s="129"/>
      <c r="J305" s="129"/>
      <c r="K305" s="129"/>
    </row>
    <row r="306" spans="1:11" x14ac:dyDescent="0.25">
      <c r="A306" s="26"/>
      <c r="B306" s="32"/>
      <c r="C306" s="32"/>
      <c r="D306" s="135"/>
      <c r="E306" s="129"/>
      <c r="F306" s="129"/>
      <c r="G306" s="129"/>
      <c r="H306" s="129"/>
      <c r="I306" s="129"/>
      <c r="J306" s="129"/>
      <c r="K306" s="129"/>
    </row>
    <row r="307" spans="1:11" x14ac:dyDescent="0.25">
      <c r="A307" s="26"/>
      <c r="B307" s="32"/>
      <c r="C307" s="32"/>
      <c r="D307" s="135"/>
      <c r="E307" s="129"/>
      <c r="F307" s="129"/>
      <c r="G307" s="129"/>
      <c r="H307" s="129"/>
      <c r="I307" s="129"/>
      <c r="J307" s="129"/>
      <c r="K307" s="129"/>
    </row>
    <row r="308" spans="1:11" x14ac:dyDescent="0.25">
      <c r="A308" s="26"/>
      <c r="B308" s="32"/>
      <c r="C308" s="32"/>
      <c r="D308" s="135"/>
      <c r="E308" s="129"/>
      <c r="F308" s="129"/>
      <c r="G308" s="129"/>
      <c r="H308" s="129"/>
      <c r="I308" s="129"/>
      <c r="J308" s="129"/>
      <c r="K308" s="129"/>
    </row>
    <row r="309" spans="1:11" x14ac:dyDescent="0.25">
      <c r="A309" s="26"/>
      <c r="B309" s="32"/>
      <c r="C309" s="32"/>
      <c r="D309" s="135"/>
      <c r="E309" s="129"/>
      <c r="F309" s="129"/>
      <c r="G309" s="129"/>
      <c r="H309" s="129"/>
      <c r="I309" s="129"/>
      <c r="J309" s="129"/>
      <c r="K309" s="129"/>
    </row>
    <row r="310" spans="1:11" x14ac:dyDescent="0.25">
      <c r="A310" s="26"/>
      <c r="B310" s="32"/>
      <c r="C310" s="32"/>
      <c r="D310" s="135"/>
      <c r="E310" s="129"/>
      <c r="F310" s="129"/>
      <c r="G310" s="129"/>
      <c r="H310" s="129"/>
      <c r="I310" s="129"/>
      <c r="J310" s="129"/>
      <c r="K310" s="129"/>
    </row>
    <row r="311" spans="1:11" x14ac:dyDescent="0.25">
      <c r="A311" s="26"/>
      <c r="B311" s="32"/>
      <c r="C311" s="32"/>
      <c r="D311" s="135"/>
      <c r="E311" s="129"/>
      <c r="F311" s="129"/>
      <c r="G311" s="129"/>
      <c r="H311" s="129"/>
      <c r="I311" s="129"/>
      <c r="J311" s="129"/>
      <c r="K311" s="129"/>
    </row>
    <row r="312" spans="1:11" x14ac:dyDescent="0.25">
      <c r="A312" s="26"/>
      <c r="B312" s="32"/>
      <c r="C312" s="32"/>
      <c r="D312" s="135"/>
      <c r="E312" s="129"/>
      <c r="F312" s="129"/>
      <c r="G312" s="129"/>
      <c r="H312" s="129"/>
      <c r="I312" s="129"/>
      <c r="J312" s="129"/>
      <c r="K312" s="129"/>
    </row>
    <row r="313" spans="1:11" x14ac:dyDescent="0.25">
      <c r="A313" s="26"/>
      <c r="B313" s="32"/>
      <c r="C313" s="32"/>
      <c r="D313" s="135"/>
      <c r="E313" s="129"/>
      <c r="F313" s="129"/>
      <c r="G313" s="129"/>
      <c r="H313" s="129"/>
      <c r="I313" s="129"/>
      <c r="J313" s="129"/>
      <c r="K313" s="129"/>
    </row>
    <row r="314" spans="1:11" x14ac:dyDescent="0.25">
      <c r="A314" s="26"/>
      <c r="B314" s="32"/>
      <c r="C314" s="32"/>
      <c r="D314" s="135"/>
      <c r="E314" s="129"/>
      <c r="F314" s="129"/>
      <c r="G314" s="129"/>
      <c r="H314" s="129"/>
      <c r="I314" s="129"/>
      <c r="J314" s="129"/>
      <c r="K314" s="129"/>
    </row>
    <row r="315" spans="1:11" x14ac:dyDescent="0.25">
      <c r="A315" s="26"/>
      <c r="B315" s="32"/>
      <c r="C315" s="32"/>
      <c r="D315" s="135"/>
      <c r="E315" s="129"/>
      <c r="F315" s="129"/>
      <c r="G315" s="129"/>
      <c r="H315" s="129"/>
      <c r="I315" s="129"/>
      <c r="J315" s="129"/>
      <c r="K315" s="129"/>
    </row>
    <row r="316" spans="1:11" x14ac:dyDescent="0.25">
      <c r="A316" s="26"/>
      <c r="B316" s="32"/>
      <c r="C316" s="32"/>
      <c r="D316" s="135"/>
      <c r="E316" s="129"/>
      <c r="F316" s="129"/>
      <c r="G316" s="129"/>
      <c r="H316" s="129"/>
      <c r="I316" s="129"/>
      <c r="J316" s="129"/>
      <c r="K316" s="129"/>
    </row>
    <row r="317" spans="1:11" x14ac:dyDescent="0.25">
      <c r="A317" s="26"/>
      <c r="B317" s="32"/>
      <c r="C317" s="32"/>
      <c r="D317" s="135"/>
      <c r="E317" s="129"/>
      <c r="F317" s="129"/>
      <c r="G317" s="129"/>
      <c r="H317" s="129"/>
      <c r="I317" s="129"/>
      <c r="J317" s="129"/>
      <c r="K317" s="129"/>
    </row>
    <row r="318" spans="1:11" x14ac:dyDescent="0.25">
      <c r="A318" s="26"/>
      <c r="B318" s="32"/>
      <c r="C318" s="32"/>
      <c r="D318" s="135"/>
      <c r="E318" s="129"/>
      <c r="F318" s="129"/>
      <c r="G318" s="129"/>
      <c r="H318" s="129"/>
      <c r="I318" s="129"/>
      <c r="J318" s="129"/>
      <c r="K318" s="129"/>
    </row>
    <row r="319" spans="1:11" x14ac:dyDescent="0.25">
      <c r="A319" s="26"/>
      <c r="B319" s="32"/>
      <c r="C319" s="32"/>
      <c r="D319" s="135"/>
      <c r="E319" s="129"/>
      <c r="F319" s="129"/>
      <c r="G319" s="129"/>
      <c r="H319" s="129"/>
      <c r="I319" s="129"/>
      <c r="J319" s="129"/>
      <c r="K319" s="129"/>
    </row>
    <row r="320" spans="1:11" x14ac:dyDescent="0.25">
      <c r="A320" s="26"/>
      <c r="B320" s="32"/>
      <c r="C320" s="32"/>
      <c r="D320" s="135"/>
      <c r="E320" s="129"/>
      <c r="F320" s="129"/>
      <c r="G320" s="129"/>
      <c r="H320" s="129"/>
      <c r="I320" s="129"/>
      <c r="J320" s="129"/>
      <c r="K320" s="129"/>
    </row>
    <row r="321" spans="1:11" x14ac:dyDescent="0.25">
      <c r="A321" s="26"/>
      <c r="B321" s="32"/>
      <c r="C321" s="32"/>
      <c r="D321" s="135"/>
      <c r="E321" s="129"/>
      <c r="F321" s="129"/>
      <c r="G321" s="129"/>
      <c r="H321" s="129"/>
      <c r="I321" s="129"/>
      <c r="J321" s="129"/>
      <c r="K321" s="129"/>
    </row>
    <row r="322" spans="1:11" x14ac:dyDescent="0.25">
      <c r="A322" s="26"/>
      <c r="B322" s="32"/>
      <c r="C322" s="32"/>
      <c r="D322" s="135"/>
      <c r="E322" s="129"/>
      <c r="F322" s="129"/>
      <c r="G322" s="129"/>
      <c r="H322" s="129"/>
      <c r="I322" s="129"/>
      <c r="J322" s="129"/>
      <c r="K322" s="129"/>
    </row>
    <row r="323" spans="1:11" x14ac:dyDescent="0.25">
      <c r="A323" s="26"/>
      <c r="B323" s="32"/>
      <c r="C323" s="32"/>
      <c r="D323" s="135"/>
      <c r="E323" s="129"/>
      <c r="F323" s="129"/>
      <c r="G323" s="129"/>
      <c r="H323" s="129"/>
      <c r="I323" s="129"/>
      <c r="J323" s="129"/>
      <c r="K323" s="129"/>
    </row>
    <row r="324" spans="1:11" x14ac:dyDescent="0.25">
      <c r="A324" s="26"/>
      <c r="B324" s="32"/>
      <c r="C324" s="32"/>
      <c r="D324" s="135"/>
      <c r="E324" s="129"/>
      <c r="F324" s="129"/>
      <c r="G324" s="129"/>
      <c r="H324" s="129"/>
      <c r="I324" s="129"/>
      <c r="J324" s="129"/>
      <c r="K324" s="129"/>
    </row>
    <row r="325" spans="1:11" x14ac:dyDescent="0.25">
      <c r="A325" s="26"/>
      <c r="B325" s="32"/>
      <c r="C325" s="32"/>
      <c r="D325" s="135"/>
      <c r="E325" s="129"/>
      <c r="F325" s="129"/>
      <c r="G325" s="129"/>
      <c r="H325" s="129"/>
      <c r="I325" s="129"/>
      <c r="J325" s="129"/>
      <c r="K325" s="129"/>
    </row>
    <row r="326" spans="1:11" x14ac:dyDescent="0.25">
      <c r="A326" s="26"/>
      <c r="B326" s="32"/>
      <c r="C326" s="32"/>
      <c r="D326" s="135"/>
      <c r="E326" s="129"/>
      <c r="F326" s="129"/>
      <c r="G326" s="129"/>
      <c r="H326" s="129"/>
      <c r="I326" s="129"/>
      <c r="J326" s="129"/>
      <c r="K326" s="129"/>
    </row>
    <row r="327" spans="1:11" x14ac:dyDescent="0.25">
      <c r="A327" s="26"/>
      <c r="B327" s="32"/>
      <c r="C327" s="32"/>
      <c r="D327" s="135"/>
      <c r="E327" s="129"/>
      <c r="F327" s="129"/>
      <c r="G327" s="129"/>
      <c r="H327" s="129"/>
      <c r="I327" s="129"/>
      <c r="J327" s="129"/>
      <c r="K327" s="129"/>
    </row>
    <row r="328" spans="1:11" x14ac:dyDescent="0.25">
      <c r="A328" s="26"/>
      <c r="B328" s="32"/>
      <c r="C328" s="32"/>
      <c r="D328" s="135"/>
      <c r="E328" s="129"/>
      <c r="F328" s="129"/>
      <c r="G328" s="129"/>
      <c r="H328" s="129"/>
      <c r="I328" s="129"/>
      <c r="J328" s="129"/>
      <c r="K328" s="129"/>
    </row>
    <row r="329" spans="1:11" x14ac:dyDescent="0.25">
      <c r="A329" s="26"/>
      <c r="B329" s="32"/>
      <c r="C329" s="32"/>
      <c r="D329" s="135"/>
      <c r="E329" s="129"/>
      <c r="F329" s="129"/>
      <c r="G329" s="129"/>
      <c r="H329" s="129"/>
      <c r="I329" s="129"/>
      <c r="J329" s="129"/>
      <c r="K329" s="129"/>
    </row>
    <row r="330" spans="1:11" x14ac:dyDescent="0.25">
      <c r="A330" s="130"/>
      <c r="B330" s="156"/>
      <c r="C330" s="156"/>
      <c r="D330" s="136"/>
      <c r="E330" s="129"/>
      <c r="F330" s="129"/>
      <c r="G330" s="129"/>
      <c r="H330" s="129"/>
      <c r="I330" s="129"/>
      <c r="J330" s="129"/>
      <c r="K330" s="129"/>
    </row>
    <row r="331" spans="1:11" x14ac:dyDescent="0.25">
      <c r="A331" s="130"/>
      <c r="B331" s="156"/>
      <c r="C331" s="156"/>
      <c r="D331" s="136"/>
      <c r="E331" s="129"/>
      <c r="F331" s="129"/>
      <c r="G331" s="129"/>
      <c r="H331" s="129"/>
      <c r="I331" s="129"/>
      <c r="J331" s="129"/>
      <c r="K331" s="129"/>
    </row>
    <row r="332" spans="1:11" x14ac:dyDescent="0.25">
      <c r="A332" s="130"/>
      <c r="B332" s="156"/>
      <c r="C332" s="156"/>
      <c r="D332" s="136"/>
      <c r="E332" s="129"/>
      <c r="F332" s="129"/>
      <c r="G332" s="129"/>
      <c r="H332" s="129"/>
      <c r="I332" s="129"/>
      <c r="J332" s="129"/>
      <c r="K332" s="129"/>
    </row>
    <row r="333" spans="1:11" x14ac:dyDescent="0.25">
      <c r="A333" s="130"/>
      <c r="B333" s="156"/>
      <c r="C333" s="156"/>
      <c r="D333" s="136"/>
      <c r="E333" s="129"/>
      <c r="F333" s="129"/>
      <c r="G333" s="129"/>
      <c r="H333" s="129"/>
      <c r="I333" s="129"/>
      <c r="J333" s="129"/>
      <c r="K333" s="129"/>
    </row>
    <row r="334" spans="1:11" x14ac:dyDescent="0.25">
      <c r="A334" s="130"/>
      <c r="B334" s="156"/>
      <c r="C334" s="156"/>
      <c r="D334" s="136"/>
      <c r="E334" s="129"/>
      <c r="F334" s="129"/>
      <c r="G334" s="129"/>
      <c r="H334" s="129"/>
      <c r="I334" s="129"/>
      <c r="J334" s="129"/>
      <c r="K334" s="129"/>
    </row>
    <row r="335" spans="1:11" x14ac:dyDescent="0.25">
      <c r="A335" s="130"/>
      <c r="B335" s="156"/>
      <c r="C335" s="156"/>
      <c r="D335" s="136"/>
      <c r="E335" s="129"/>
      <c r="F335" s="129"/>
      <c r="G335" s="129"/>
      <c r="H335" s="129"/>
      <c r="I335" s="129"/>
      <c r="J335" s="129"/>
      <c r="K335" s="129"/>
    </row>
    <row r="336" spans="1:11" x14ac:dyDescent="0.25">
      <c r="A336" s="130"/>
      <c r="B336" s="156"/>
      <c r="C336" s="156"/>
      <c r="D336" s="136"/>
      <c r="E336" s="129"/>
      <c r="F336" s="129"/>
      <c r="G336" s="129"/>
      <c r="H336" s="129"/>
      <c r="I336" s="129"/>
      <c r="J336" s="129"/>
      <c r="K336" s="129"/>
    </row>
    <row r="337" spans="1:11" x14ac:dyDescent="0.25">
      <c r="A337" s="130"/>
      <c r="B337" s="156"/>
      <c r="C337" s="156"/>
      <c r="D337" s="136"/>
      <c r="E337" s="129"/>
      <c r="F337" s="129"/>
      <c r="G337" s="129"/>
      <c r="H337" s="129"/>
      <c r="I337" s="129"/>
      <c r="J337" s="129"/>
      <c r="K337" s="129"/>
    </row>
    <row r="338" spans="1:11" x14ac:dyDescent="0.25">
      <c r="A338" s="130"/>
      <c r="B338" s="156"/>
      <c r="C338" s="156"/>
      <c r="D338" s="136"/>
      <c r="E338" s="129"/>
      <c r="F338" s="129"/>
      <c r="G338" s="129"/>
      <c r="H338" s="129"/>
      <c r="I338" s="129"/>
      <c r="J338" s="129"/>
      <c r="K338" s="129"/>
    </row>
    <row r="339" spans="1:11" x14ac:dyDescent="0.25">
      <c r="A339" s="130"/>
      <c r="B339" s="156"/>
      <c r="C339" s="156"/>
      <c r="D339" s="136"/>
      <c r="E339" s="129"/>
      <c r="F339" s="129"/>
      <c r="G339" s="129"/>
      <c r="H339" s="129"/>
      <c r="I339" s="129"/>
      <c r="J339" s="129"/>
      <c r="K339" s="129"/>
    </row>
    <row r="340" spans="1:11" x14ac:dyDescent="0.25">
      <c r="A340" s="130"/>
      <c r="B340" s="156"/>
      <c r="C340" s="156"/>
      <c r="D340" s="136"/>
      <c r="E340" s="129"/>
      <c r="F340" s="129"/>
      <c r="G340" s="129"/>
      <c r="H340" s="129"/>
      <c r="I340" s="129"/>
      <c r="J340" s="129"/>
      <c r="K340" s="129"/>
    </row>
    <row r="341" spans="1:11" x14ac:dyDescent="0.25">
      <c r="A341" s="130"/>
      <c r="B341" s="156"/>
      <c r="C341" s="156"/>
      <c r="D341" s="136"/>
      <c r="E341" s="129"/>
      <c r="F341" s="129"/>
      <c r="G341" s="129"/>
      <c r="H341" s="129"/>
      <c r="I341" s="129"/>
      <c r="J341" s="129"/>
      <c r="K341" s="129"/>
    </row>
    <row r="342" spans="1:11" x14ac:dyDescent="0.25">
      <c r="A342" s="130"/>
      <c r="B342" s="156"/>
      <c r="C342" s="156"/>
      <c r="D342" s="136"/>
      <c r="E342" s="129"/>
      <c r="F342" s="129"/>
      <c r="G342" s="129"/>
      <c r="H342" s="129"/>
      <c r="I342" s="129"/>
      <c r="J342" s="129"/>
      <c r="K342" s="129"/>
    </row>
    <row r="343" spans="1:11" x14ac:dyDescent="0.25">
      <c r="A343" s="130"/>
      <c r="B343" s="156"/>
      <c r="C343" s="156"/>
      <c r="D343" s="136"/>
      <c r="E343" s="129"/>
      <c r="F343" s="129"/>
      <c r="G343" s="129"/>
      <c r="H343" s="129"/>
      <c r="I343" s="129"/>
      <c r="J343" s="129"/>
      <c r="K343" s="129"/>
    </row>
    <row r="344" spans="1:11" x14ac:dyDescent="0.25">
      <c r="A344" s="130"/>
      <c r="B344" s="156"/>
      <c r="C344" s="156"/>
      <c r="D344" s="136"/>
      <c r="E344" s="129"/>
      <c r="F344" s="129"/>
      <c r="G344" s="129"/>
      <c r="H344" s="129"/>
      <c r="I344" s="129"/>
      <c r="J344" s="129"/>
      <c r="K344" s="129"/>
    </row>
    <row r="345" spans="1:11" x14ac:dyDescent="0.25">
      <c r="A345" s="130"/>
      <c r="B345" s="156"/>
      <c r="C345" s="156"/>
      <c r="D345" s="136"/>
      <c r="E345" s="129"/>
      <c r="F345" s="129"/>
      <c r="G345" s="129"/>
      <c r="H345" s="129"/>
      <c r="I345" s="129"/>
      <c r="J345" s="129"/>
      <c r="K345" s="129"/>
    </row>
    <row r="346" spans="1:11" x14ac:dyDescent="0.25">
      <c r="A346" s="130"/>
      <c r="B346" s="156"/>
      <c r="C346" s="156"/>
      <c r="D346" s="136"/>
      <c r="E346" s="129"/>
      <c r="F346" s="129"/>
      <c r="G346" s="129"/>
      <c r="H346" s="129"/>
      <c r="I346" s="129"/>
      <c r="J346" s="129"/>
      <c r="K346" s="129"/>
    </row>
    <row r="347" spans="1:11" x14ac:dyDescent="0.25">
      <c r="A347" s="130"/>
      <c r="B347" s="156"/>
      <c r="C347" s="156"/>
      <c r="D347" s="136"/>
      <c r="E347" s="129"/>
      <c r="F347" s="129"/>
      <c r="G347" s="129"/>
      <c r="H347" s="129"/>
      <c r="I347" s="129"/>
      <c r="J347" s="129"/>
      <c r="K347" s="129"/>
    </row>
    <row r="348" spans="1:11" x14ac:dyDescent="0.25">
      <c r="A348" s="130"/>
      <c r="B348" s="156"/>
      <c r="C348" s="156"/>
      <c r="D348" s="136"/>
      <c r="E348" s="129"/>
      <c r="F348" s="129"/>
      <c r="G348" s="129"/>
      <c r="H348" s="129"/>
      <c r="I348" s="129"/>
      <c r="J348" s="129"/>
      <c r="K348" s="129"/>
    </row>
    <row r="349" spans="1:11" x14ac:dyDescent="0.25">
      <c r="A349" s="130"/>
      <c r="B349" s="156"/>
      <c r="C349" s="156"/>
      <c r="D349" s="136"/>
      <c r="E349" s="129"/>
      <c r="F349" s="129"/>
      <c r="G349" s="129"/>
      <c r="H349" s="129"/>
      <c r="I349" s="129"/>
      <c r="J349" s="129"/>
      <c r="K349" s="129"/>
    </row>
    <row r="350" spans="1:11" x14ac:dyDescent="0.25">
      <c r="A350" s="130"/>
      <c r="B350" s="156"/>
      <c r="C350" s="156"/>
      <c r="D350" s="136"/>
      <c r="E350" s="129"/>
      <c r="F350" s="129"/>
      <c r="G350" s="129"/>
      <c r="H350" s="129"/>
      <c r="I350" s="129"/>
      <c r="J350" s="129"/>
    </row>
    <row r="351" spans="1:11" x14ac:dyDescent="0.25">
      <c r="A351" s="130"/>
      <c r="B351" s="156"/>
      <c r="C351" s="156"/>
      <c r="D351" s="136"/>
      <c r="E351" s="129"/>
      <c r="F351" s="129"/>
      <c r="G351" s="129"/>
      <c r="H351" s="129"/>
      <c r="I351" s="129"/>
      <c r="J351" s="129"/>
    </row>
    <row r="352" spans="1:11" x14ac:dyDescent="0.25">
      <c r="A352" s="130"/>
      <c r="B352" s="156"/>
      <c r="C352" s="156"/>
      <c r="D352" s="136"/>
      <c r="E352" s="129"/>
      <c r="F352" s="129"/>
      <c r="G352" s="129"/>
      <c r="H352" s="129"/>
      <c r="I352" s="129"/>
      <c r="J352" s="129"/>
    </row>
    <row r="353" spans="1:10" x14ac:dyDescent="0.25">
      <c r="A353" s="130"/>
      <c r="B353" s="156"/>
      <c r="C353" s="156"/>
      <c r="D353" s="136"/>
      <c r="E353" s="129"/>
      <c r="F353" s="129"/>
      <c r="G353" s="129"/>
      <c r="H353" s="129"/>
      <c r="I353" s="129"/>
      <c r="J353" s="129"/>
    </row>
    <row r="354" spans="1:10" x14ac:dyDescent="0.25">
      <c r="A354" s="130"/>
      <c r="B354" s="156"/>
      <c r="C354" s="156"/>
      <c r="D354" s="136"/>
      <c r="E354" s="129"/>
      <c r="F354" s="129"/>
      <c r="G354" s="129"/>
      <c r="H354" s="129"/>
      <c r="I354" s="129"/>
      <c r="J354" s="129"/>
    </row>
    <row r="355" spans="1:10" x14ac:dyDescent="0.25">
      <c r="A355" s="130"/>
      <c r="B355" s="156"/>
      <c r="C355" s="156"/>
      <c r="D355" s="136"/>
      <c r="E355" s="129"/>
      <c r="F355" s="129"/>
      <c r="G355" s="129"/>
      <c r="H355" s="129"/>
      <c r="I355" s="129"/>
      <c r="J355" s="129"/>
    </row>
    <row r="356" spans="1:10" x14ac:dyDescent="0.25">
      <c r="A356" s="130"/>
      <c r="B356" s="156"/>
      <c r="C356" s="156"/>
      <c r="D356" s="136"/>
      <c r="E356" s="129"/>
      <c r="F356" s="129"/>
      <c r="G356" s="129"/>
      <c r="H356" s="129"/>
      <c r="I356" s="129"/>
      <c r="J356" s="129"/>
    </row>
    <row r="357" spans="1:10" x14ac:dyDescent="0.25">
      <c r="A357" s="130"/>
      <c r="B357" s="156"/>
      <c r="C357" s="156"/>
      <c r="D357" s="136"/>
      <c r="E357" s="129"/>
      <c r="F357" s="129"/>
      <c r="G357" s="129"/>
      <c r="H357" s="129"/>
      <c r="I357" s="129"/>
      <c r="J357" s="129"/>
    </row>
    <row r="358" spans="1:10" x14ac:dyDescent="0.25">
      <c r="A358" s="130"/>
      <c r="B358" s="156"/>
      <c r="C358" s="156"/>
      <c r="D358" s="136"/>
      <c r="E358" s="129"/>
      <c r="F358" s="129"/>
      <c r="G358" s="129"/>
      <c r="H358" s="129"/>
      <c r="I358" s="129"/>
      <c r="J358" s="129"/>
    </row>
    <row r="359" spans="1:10" x14ac:dyDescent="0.25">
      <c r="A359" s="130"/>
      <c r="B359" s="156"/>
      <c r="C359" s="156"/>
      <c r="D359" s="136"/>
      <c r="E359" s="129"/>
      <c r="F359" s="129"/>
      <c r="G359" s="129"/>
      <c r="H359" s="129"/>
      <c r="I359" s="129"/>
      <c r="J359" s="129"/>
    </row>
    <row r="360" spans="1:10" x14ac:dyDescent="0.25">
      <c r="A360" s="130"/>
      <c r="B360" s="156"/>
      <c r="C360" s="156"/>
      <c r="D360" s="136"/>
      <c r="E360" s="129"/>
      <c r="F360" s="129"/>
      <c r="G360" s="129"/>
      <c r="H360" s="129"/>
      <c r="I360" s="129"/>
      <c r="J360" s="129"/>
    </row>
    <row r="361" spans="1:10" x14ac:dyDescent="0.25">
      <c r="A361" s="130"/>
      <c r="B361" s="156"/>
      <c r="C361" s="156"/>
      <c r="D361" s="136"/>
      <c r="E361" s="129"/>
      <c r="F361" s="129"/>
      <c r="G361" s="129"/>
      <c r="H361" s="129"/>
      <c r="I361" s="129"/>
      <c r="J361" s="129"/>
    </row>
    <row r="362" spans="1:10" x14ac:dyDescent="0.25">
      <c r="A362" s="130"/>
      <c r="B362" s="156"/>
      <c r="C362" s="156"/>
      <c r="D362" s="136"/>
      <c r="E362" s="129"/>
      <c r="F362" s="129"/>
      <c r="G362" s="129"/>
      <c r="H362" s="129"/>
      <c r="I362" s="129"/>
      <c r="J362" s="129"/>
    </row>
    <row r="363" spans="1:10" x14ac:dyDescent="0.25">
      <c r="A363" s="130"/>
      <c r="B363" s="156"/>
      <c r="C363" s="156"/>
      <c r="D363" s="136"/>
      <c r="E363" s="129"/>
      <c r="F363" s="129"/>
      <c r="G363" s="129"/>
      <c r="H363" s="129"/>
      <c r="I363" s="129"/>
      <c r="J363" s="129"/>
    </row>
    <row r="1042039" spans="10:10" x14ac:dyDescent="0.25">
      <c r="J1042039" s="122"/>
    </row>
  </sheetData>
  <sortState xmlns:xlrd2="http://schemas.microsoft.com/office/spreadsheetml/2017/richdata2" ref="A7:I76">
    <sortCondition ref="F7:F76"/>
  </sortState>
  <mergeCells count="4">
    <mergeCell ref="L2:L4"/>
    <mergeCell ref="A2:B2"/>
    <mergeCell ref="A3:B3"/>
    <mergeCell ref="A1:D1"/>
  </mergeCells>
  <hyperlinks>
    <hyperlink ref="G58" r:id="rId1" display="Mmakowski76@gmail.com" xr:uid="{EB3A3752-3D74-4C7E-833D-6B267BAF260F}"/>
    <hyperlink ref="G37" r:id="rId2" display="Koutahoriguchi0119@gmail.com" xr:uid="{C2FC3368-AABD-4D1C-BDA3-D8A3720797B0}"/>
    <hyperlink ref="G71" r:id="rId3" display="Ckamar@ltu.edu" xr:uid="{7558F6D7-383E-4A19-87AE-197C3A4EFEAF}"/>
    <hyperlink ref="G22" r:id="rId4" xr:uid="{8A8ACCC2-4686-4924-93D8-EE25E9F88737}"/>
  </hyperlinks>
  <pageMargins left="0.7" right="0.7" top="0.75" bottom="0.75" header="0.3" footer="0.3"/>
  <pageSetup scale="85" orientation="portrait" horizontalDpi="300" verticalDpi="300" r:id="rId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78"/>
  <sheetViews>
    <sheetView tabSelected="1" view="pageBreakPreview" zoomScaleNormal="100" zoomScaleSheetLayoutView="100" workbookViewId="0">
      <selection activeCell="A9" sqref="A9:A11"/>
    </sheetView>
  </sheetViews>
  <sheetFormatPr defaultColWidth="9.109375" defaultRowHeight="26.25" customHeight="1" x14ac:dyDescent="0.25"/>
  <cols>
    <col min="1" max="1" width="21.109375" style="1" customWidth="1"/>
    <col min="2" max="2" width="16" style="104" customWidth="1"/>
    <col min="3" max="3" width="20.109375" style="104" customWidth="1"/>
    <col min="4" max="6" width="15.109375" style="104" customWidth="1"/>
    <col min="7" max="7" width="40.44140625" style="71" customWidth="1"/>
    <col min="8" max="9" width="9.109375" style="26" hidden="1" customWidth="1"/>
    <col min="10" max="10" width="9.109375" style="26" customWidth="1"/>
    <col min="11" max="16384" width="9.109375" style="26"/>
  </cols>
  <sheetData>
    <row r="1" spans="1:12" ht="17.399999999999999" x14ac:dyDescent="0.3">
      <c r="A1" s="75" t="s">
        <v>2038</v>
      </c>
      <c r="B1" s="102"/>
      <c r="C1" s="103"/>
      <c r="D1" s="103"/>
      <c r="E1" s="103"/>
      <c r="F1" s="103"/>
      <c r="G1" s="123">
        <f ca="1">Registrations!D2</f>
        <v>45198</v>
      </c>
    </row>
    <row r="2" spans="1:12" ht="17.399999999999999" x14ac:dyDescent="0.3">
      <c r="A2" s="140" t="str">
        <f>Registrations!A2</f>
        <v>Sept 29 - Oct 1, 2023</v>
      </c>
      <c r="B2" s="151"/>
      <c r="D2" s="35"/>
      <c r="G2" s="70"/>
    </row>
    <row r="3" spans="1:12" ht="18" thickBot="1" x14ac:dyDescent="0.35">
      <c r="A3" s="140" t="str">
        <f>Registrations!A3</f>
        <v>Kensington MetroPark Group Camp</v>
      </c>
      <c r="B3" s="151"/>
      <c r="D3" s="35"/>
      <c r="G3" s="70"/>
    </row>
    <row r="4" spans="1:12" ht="84.6" customHeight="1" thickBot="1" x14ac:dyDescent="0.3">
      <c r="A4" s="178" t="s">
        <v>1593</v>
      </c>
      <c r="B4" s="179"/>
      <c r="C4" s="180" t="s">
        <v>2043</v>
      </c>
      <c r="D4" s="181"/>
      <c r="E4" s="180"/>
      <c r="F4" s="180"/>
      <c r="G4" s="182"/>
    </row>
    <row r="5" spans="1:12" ht="43.2" customHeight="1" thickBot="1" x14ac:dyDescent="0.3">
      <c r="A5" s="186" t="s">
        <v>1588</v>
      </c>
      <c r="B5" s="187"/>
      <c r="C5" s="188" t="s">
        <v>2041</v>
      </c>
      <c r="D5" s="189"/>
      <c r="E5" s="188"/>
      <c r="F5" s="188"/>
      <c r="G5" s="190"/>
    </row>
    <row r="6" spans="1:12" s="74" customFormat="1" ht="21" customHeight="1" x14ac:dyDescent="0.25">
      <c r="A6" s="174" t="s">
        <v>1593</v>
      </c>
      <c r="B6" s="183"/>
      <c r="C6" s="183"/>
      <c r="D6" s="184"/>
      <c r="E6" s="185"/>
      <c r="F6" s="184"/>
      <c r="G6" s="184"/>
    </row>
    <row r="7" spans="1:12" s="74" customFormat="1" ht="30" customHeight="1" x14ac:dyDescent="0.25">
      <c r="A7" s="76" t="s">
        <v>14</v>
      </c>
      <c r="B7" s="108" t="s">
        <v>15</v>
      </c>
      <c r="C7" s="108" t="s">
        <v>16</v>
      </c>
      <c r="D7" s="108" t="s">
        <v>17</v>
      </c>
      <c r="E7" s="108" t="s">
        <v>18</v>
      </c>
      <c r="F7" s="108" t="s">
        <v>19</v>
      </c>
      <c r="G7" s="116" t="s">
        <v>20</v>
      </c>
      <c r="I7" s="74">
        <f>COUNTBLANK(B20:F21)</f>
        <v>5</v>
      </c>
    </row>
    <row r="8" spans="1:12" s="74" customFormat="1" ht="30" customHeight="1" x14ac:dyDescent="0.25">
      <c r="A8" s="106" t="str">
        <f t="shared" ref="A8:A19" si="0">LEFT(B8,FIND(",",B8)-1)</f>
        <v>Aspinall</v>
      </c>
      <c r="B8" s="157" t="s">
        <v>1621</v>
      </c>
      <c r="C8" s="157"/>
      <c r="D8" s="157"/>
      <c r="E8" s="157" t="s">
        <v>1763</v>
      </c>
      <c r="F8" s="157" t="s">
        <v>1763</v>
      </c>
      <c r="G8" s="152"/>
    </row>
    <row r="9" spans="1:12" s="74" customFormat="1" ht="30" customHeight="1" x14ac:dyDescent="0.25">
      <c r="A9" s="106" t="str">
        <f t="shared" si="0"/>
        <v>Cocagne</v>
      </c>
      <c r="B9" s="157" t="s">
        <v>1696</v>
      </c>
      <c r="C9" s="157"/>
      <c r="D9" s="157" t="s">
        <v>1763</v>
      </c>
      <c r="E9" s="157" t="s">
        <v>1763</v>
      </c>
      <c r="F9" s="157" t="s">
        <v>1763</v>
      </c>
      <c r="G9" s="152"/>
    </row>
    <row r="10" spans="1:12" s="74" customFormat="1" ht="30" customHeight="1" x14ac:dyDescent="0.25">
      <c r="A10" s="106" t="str">
        <f t="shared" si="0"/>
        <v>LECKENBY</v>
      </c>
      <c r="B10" s="158" t="s">
        <v>1943</v>
      </c>
      <c r="C10" s="141" t="s">
        <v>2012</v>
      </c>
      <c r="D10" s="157"/>
      <c r="E10" s="157"/>
      <c r="F10" s="157"/>
      <c r="G10" s="152"/>
    </row>
    <row r="11" spans="1:12" s="74" customFormat="1" ht="30" customHeight="1" x14ac:dyDescent="0.25">
      <c r="A11" s="106" t="str">
        <f t="shared" si="0"/>
        <v>Imel</v>
      </c>
      <c r="B11" s="157" t="s">
        <v>332</v>
      </c>
      <c r="C11" s="157" t="s">
        <v>1595</v>
      </c>
      <c r="D11" s="157" t="s">
        <v>1763</v>
      </c>
      <c r="E11" s="157" t="s">
        <v>1763</v>
      </c>
      <c r="F11" s="157" t="s">
        <v>1763</v>
      </c>
      <c r="G11" s="152"/>
    </row>
    <row r="12" spans="1:12" s="74" customFormat="1" ht="30" customHeight="1" x14ac:dyDescent="0.25">
      <c r="A12" s="106" t="str">
        <f>LEFT(B12,FIND(",",B12)-1)</f>
        <v>Leckenby</v>
      </c>
      <c r="B12" s="157" t="s">
        <v>2037</v>
      </c>
      <c r="C12" s="157" t="s">
        <v>2015</v>
      </c>
      <c r="D12" s="157" t="s">
        <v>2032</v>
      </c>
      <c r="E12" s="157" t="s">
        <v>1763</v>
      </c>
      <c r="F12" s="157" t="s">
        <v>1763</v>
      </c>
      <c r="G12" s="152"/>
      <c r="L12" s="141"/>
    </row>
    <row r="13" spans="1:12" s="74" customFormat="1" ht="30" customHeight="1" x14ac:dyDescent="0.25">
      <c r="A13" s="106" t="str">
        <f t="shared" si="0"/>
        <v>Mullins</v>
      </c>
      <c r="B13" s="157" t="s">
        <v>1603</v>
      </c>
      <c r="C13" s="157" t="s">
        <v>1698</v>
      </c>
      <c r="D13" s="157" t="s">
        <v>1692</v>
      </c>
      <c r="E13" s="157" t="s">
        <v>1763</v>
      </c>
      <c r="F13" s="157" t="s">
        <v>1763</v>
      </c>
      <c r="G13" s="152"/>
    </row>
    <row r="14" spans="1:12" s="74" customFormat="1" ht="30" customHeight="1" x14ac:dyDescent="0.25">
      <c r="A14" s="106" t="str">
        <f t="shared" si="0"/>
        <v>Maguire</v>
      </c>
      <c r="B14" s="157" t="s">
        <v>1970</v>
      </c>
      <c r="C14" s="157"/>
      <c r="D14" s="157" t="s">
        <v>1763</v>
      </c>
      <c r="E14" s="157" t="s">
        <v>1763</v>
      </c>
      <c r="F14" s="157" t="s">
        <v>1763</v>
      </c>
      <c r="G14" s="152"/>
      <c r="K14" s="141" t="s">
        <v>1713</v>
      </c>
    </row>
    <row r="15" spans="1:12" s="74" customFormat="1" ht="30" customHeight="1" x14ac:dyDescent="0.25">
      <c r="A15" s="106" t="str">
        <f t="shared" si="0"/>
        <v>Mullins</v>
      </c>
      <c r="B15" s="157" t="s">
        <v>1603</v>
      </c>
      <c r="C15" s="157" t="s">
        <v>1692</v>
      </c>
      <c r="D15" s="157" t="s">
        <v>1965</v>
      </c>
      <c r="E15" s="157" t="s">
        <v>1763</v>
      </c>
      <c r="F15" s="157" t="s">
        <v>1763</v>
      </c>
      <c r="G15" s="152"/>
    </row>
    <row r="16" spans="1:12" s="74" customFormat="1" ht="30" customHeight="1" x14ac:dyDescent="0.25">
      <c r="A16" s="106" t="str">
        <f t="shared" si="0"/>
        <v>pamidimukkala</v>
      </c>
      <c r="B16" s="157" t="s">
        <v>1713</v>
      </c>
      <c r="C16" s="157" t="s">
        <v>1995</v>
      </c>
      <c r="D16" s="157" t="s">
        <v>1763</v>
      </c>
      <c r="E16" s="157" t="s">
        <v>1763</v>
      </c>
      <c r="F16" s="157" t="s">
        <v>1763</v>
      </c>
      <c r="G16" s="152"/>
    </row>
    <row r="17" spans="1:12" s="74" customFormat="1" ht="30" customHeight="1" x14ac:dyDescent="0.25">
      <c r="A17" s="106" t="str">
        <f t="shared" si="0"/>
        <v>Recinto</v>
      </c>
      <c r="B17" s="157" t="s">
        <v>1744</v>
      </c>
      <c r="C17" s="157" t="s">
        <v>1999</v>
      </c>
      <c r="D17" s="157" t="s">
        <v>1763</v>
      </c>
      <c r="E17" s="157" t="s">
        <v>1763</v>
      </c>
      <c r="F17" s="157" t="s">
        <v>1763</v>
      </c>
      <c r="G17" s="152"/>
    </row>
    <row r="18" spans="1:12" s="74" customFormat="1" ht="30" customHeight="1" x14ac:dyDescent="0.25">
      <c r="A18" s="106" t="str">
        <f t="shared" si="0"/>
        <v>Sams</v>
      </c>
      <c r="B18" s="157" t="s">
        <v>1945</v>
      </c>
      <c r="C18" s="157"/>
      <c r="D18" s="157" t="s">
        <v>1763</v>
      </c>
      <c r="E18" s="157" t="s">
        <v>1763</v>
      </c>
      <c r="F18" s="157" t="s">
        <v>1763</v>
      </c>
      <c r="G18" s="152"/>
      <c r="K18" s="141" t="s">
        <v>1804</v>
      </c>
    </row>
    <row r="19" spans="1:12" s="74" customFormat="1" ht="30" customHeight="1" thickBot="1" x14ac:dyDescent="0.3">
      <c r="A19" s="106" t="str">
        <f t="shared" si="0"/>
        <v>Singer</v>
      </c>
      <c r="B19" s="157" t="s">
        <v>1804</v>
      </c>
      <c r="C19" s="157"/>
      <c r="D19" s="157"/>
      <c r="E19" s="157" t="s">
        <v>1763</v>
      </c>
      <c r="F19" s="157" t="s">
        <v>1763</v>
      </c>
      <c r="G19" s="152"/>
      <c r="K19" s="193"/>
    </row>
    <row r="20" spans="1:12" ht="13.2" x14ac:dyDescent="0.25">
      <c r="A20" s="174" t="s">
        <v>1638</v>
      </c>
      <c r="B20" s="175"/>
      <c r="C20" s="175"/>
      <c r="D20" s="176"/>
      <c r="E20" s="177"/>
      <c r="F20" s="176"/>
      <c r="G20" s="176"/>
      <c r="H20" s="107"/>
    </row>
    <row r="21" spans="1:12" ht="29.4" customHeight="1" x14ac:dyDescent="0.25">
      <c r="A21" s="106" t="str">
        <f>B21</f>
        <v>Smith, Colin</v>
      </c>
      <c r="B21" s="157" t="s">
        <v>343</v>
      </c>
      <c r="C21" s="157" t="s">
        <v>1763</v>
      </c>
      <c r="D21" s="157" t="s">
        <v>1763</v>
      </c>
      <c r="E21" s="157" t="s">
        <v>1763</v>
      </c>
      <c r="F21" s="157" t="s">
        <v>1763</v>
      </c>
      <c r="G21" s="143"/>
      <c r="H21" s="107"/>
    </row>
    <row r="22" spans="1:12" ht="24.6" customHeight="1" x14ac:dyDescent="0.25">
      <c r="A22" s="191" t="s">
        <v>1588</v>
      </c>
      <c r="B22" s="191"/>
      <c r="C22" s="191"/>
      <c r="D22" s="191"/>
      <c r="E22" s="191"/>
      <c r="F22" s="191"/>
      <c r="G22" s="191"/>
      <c r="H22" s="192"/>
    </row>
    <row r="23" spans="1:12" ht="27.6" customHeight="1" x14ac:dyDescent="0.25">
      <c r="A23" s="162" t="str">
        <f t="shared" ref="A23:A33" si="1">LEFT(B23,FIND(",",B23)-1)</f>
        <v>Aspinall</v>
      </c>
      <c r="B23" s="157" t="s">
        <v>1621</v>
      </c>
      <c r="C23" s="157"/>
      <c r="D23" s="157"/>
      <c r="E23" s="157" t="s">
        <v>1763</v>
      </c>
      <c r="F23" s="157" t="s">
        <v>1763</v>
      </c>
      <c r="G23" s="144"/>
      <c r="H23" s="39"/>
      <c r="I23" s="39"/>
    </row>
    <row r="24" spans="1:12" ht="27.6" customHeight="1" x14ac:dyDescent="0.25">
      <c r="A24" s="162" t="str">
        <f t="shared" si="1"/>
        <v>Cocagne</v>
      </c>
      <c r="B24" s="157" t="s">
        <v>1696</v>
      </c>
      <c r="C24" s="157"/>
      <c r="D24" s="157" t="s">
        <v>1763</v>
      </c>
      <c r="E24" s="157" t="s">
        <v>1763</v>
      </c>
      <c r="F24" s="157" t="s">
        <v>1763</v>
      </c>
      <c r="G24" s="144"/>
      <c r="H24" s="39"/>
      <c r="I24" s="39"/>
    </row>
    <row r="25" spans="1:12" ht="27.6" customHeight="1" x14ac:dyDescent="0.25">
      <c r="A25" s="162" t="str">
        <f t="shared" si="1"/>
        <v>Imel</v>
      </c>
      <c r="B25" s="157" t="s">
        <v>332</v>
      </c>
      <c r="C25" s="157" t="s">
        <v>1595</v>
      </c>
      <c r="D25" s="157" t="s">
        <v>1763</v>
      </c>
      <c r="E25" s="157" t="s">
        <v>1763</v>
      </c>
      <c r="F25" s="157" t="s">
        <v>1763</v>
      </c>
      <c r="G25" s="144"/>
      <c r="H25" s="39"/>
      <c r="I25" s="39"/>
    </row>
    <row r="26" spans="1:12" s="74" customFormat="1" ht="30" customHeight="1" x14ac:dyDescent="0.25">
      <c r="A26" s="162" t="str">
        <f t="shared" si="1"/>
        <v>Leckenby</v>
      </c>
      <c r="B26" s="157" t="s">
        <v>2037</v>
      </c>
      <c r="C26" s="157" t="s">
        <v>2032</v>
      </c>
      <c r="E26" s="157" t="s">
        <v>1763</v>
      </c>
      <c r="F26" s="157" t="s">
        <v>1763</v>
      </c>
      <c r="G26" s="152"/>
      <c r="L26" s="141"/>
    </row>
    <row r="27" spans="1:12" ht="27.6" customHeight="1" x14ac:dyDescent="0.25">
      <c r="A27" s="162" t="str">
        <f t="shared" si="1"/>
        <v>Maguire</v>
      </c>
      <c r="B27" s="157" t="s">
        <v>1970</v>
      </c>
      <c r="C27" s="157"/>
      <c r="D27" s="157" t="s">
        <v>1763</v>
      </c>
      <c r="E27" s="157" t="s">
        <v>1763</v>
      </c>
      <c r="F27" s="157" t="s">
        <v>1763</v>
      </c>
      <c r="G27" s="144"/>
      <c r="H27" s="39"/>
      <c r="I27" s="39"/>
    </row>
    <row r="28" spans="1:12" ht="27.6" customHeight="1" x14ac:dyDescent="0.25">
      <c r="A28" s="162" t="str">
        <f t="shared" si="1"/>
        <v>McComb</v>
      </c>
      <c r="B28" s="157" t="s">
        <v>1692</v>
      </c>
      <c r="C28" s="157" t="s">
        <v>1603</v>
      </c>
      <c r="D28" s="157" t="s">
        <v>1965</v>
      </c>
      <c r="E28" s="157" t="s">
        <v>1763</v>
      </c>
      <c r="F28" s="157" t="s">
        <v>1763</v>
      </c>
      <c r="G28" s="144"/>
      <c r="H28" s="39"/>
      <c r="I28" s="39"/>
    </row>
    <row r="29" spans="1:12" ht="27.6" customHeight="1" x14ac:dyDescent="0.25">
      <c r="A29" s="162" t="str">
        <f t="shared" si="1"/>
        <v>Matthews</v>
      </c>
      <c r="B29" s="157" t="s">
        <v>1999</v>
      </c>
      <c r="C29" s="157" t="s">
        <v>1744</v>
      </c>
      <c r="D29" s="157" t="s">
        <v>1763</v>
      </c>
      <c r="E29" s="157" t="s">
        <v>1763</v>
      </c>
      <c r="F29" s="157" t="s">
        <v>1763</v>
      </c>
      <c r="G29" s="144"/>
      <c r="H29" s="39"/>
      <c r="I29" s="39"/>
    </row>
    <row r="30" spans="1:12" ht="27.6" customHeight="1" x14ac:dyDescent="0.25">
      <c r="A30" s="162" t="str">
        <f t="shared" si="1"/>
        <v>pamidimukkala</v>
      </c>
      <c r="B30" s="157" t="s">
        <v>1713</v>
      </c>
      <c r="C30" s="157" t="s">
        <v>1995</v>
      </c>
      <c r="D30" s="157" t="s">
        <v>1763</v>
      </c>
      <c r="E30" s="157" t="s">
        <v>1763</v>
      </c>
      <c r="F30" s="157" t="s">
        <v>1763</v>
      </c>
      <c r="G30" s="144"/>
      <c r="H30" s="39"/>
      <c r="I30" s="39"/>
    </row>
    <row r="31" spans="1:12" ht="27.6" customHeight="1" x14ac:dyDescent="0.25">
      <c r="A31" s="162" t="str">
        <f t="shared" si="1"/>
        <v>Recinto</v>
      </c>
      <c r="B31" s="157" t="s">
        <v>1744</v>
      </c>
      <c r="C31" s="157"/>
      <c r="D31" s="157" t="s">
        <v>1763</v>
      </c>
      <c r="E31" s="157" t="s">
        <v>1763</v>
      </c>
      <c r="F31" s="157" t="s">
        <v>1763</v>
      </c>
      <c r="G31" s="144"/>
      <c r="H31" s="39"/>
      <c r="I31" s="39"/>
    </row>
    <row r="32" spans="1:12" ht="27.6" customHeight="1" x14ac:dyDescent="0.25">
      <c r="A32" s="162" t="str">
        <f t="shared" si="1"/>
        <v>Ryan</v>
      </c>
      <c r="B32" s="157" t="s">
        <v>2012</v>
      </c>
      <c r="C32" s="157" t="s">
        <v>2017</v>
      </c>
      <c r="D32" s="157" t="s">
        <v>1763</v>
      </c>
      <c r="E32" s="157" t="s">
        <v>1763</v>
      </c>
      <c r="F32" s="157" t="s">
        <v>1763</v>
      </c>
      <c r="G32" s="144" t="s">
        <v>2018</v>
      </c>
      <c r="H32" s="39"/>
      <c r="I32" s="39"/>
    </row>
    <row r="33" spans="1:13" ht="27.6" customHeight="1" x14ac:dyDescent="0.25">
      <c r="A33" s="162" t="str">
        <f t="shared" si="1"/>
        <v>Sams</v>
      </c>
      <c r="B33" s="157" t="s">
        <v>1945</v>
      </c>
      <c r="C33" s="157"/>
      <c r="D33" s="157" t="s">
        <v>1763</v>
      </c>
      <c r="E33" s="157" t="s">
        <v>1763</v>
      </c>
      <c r="F33" s="157" t="s">
        <v>1763</v>
      </c>
      <c r="G33" s="144"/>
      <c r="H33" s="39"/>
      <c r="I33" s="39"/>
    </row>
    <row r="34" spans="1:13" ht="13.2" x14ac:dyDescent="0.25">
      <c r="A34" s="171" t="s">
        <v>1637</v>
      </c>
      <c r="B34" s="172"/>
      <c r="C34" s="172"/>
      <c r="D34" s="172"/>
      <c r="E34" s="172"/>
      <c r="F34" s="172"/>
      <c r="G34" s="173"/>
      <c r="H34" s="39"/>
      <c r="I34" s="39"/>
    </row>
    <row r="35" spans="1:13" ht="29.4" customHeight="1" x14ac:dyDescent="0.25">
      <c r="A35" s="153" t="str">
        <f t="shared" ref="A35" si="2">B35</f>
        <v>Smith, Colin</v>
      </c>
      <c r="B35" s="157" t="s">
        <v>343</v>
      </c>
      <c r="C35" s="157" t="s">
        <v>1763</v>
      </c>
      <c r="D35" s="157" t="s">
        <v>1763</v>
      </c>
      <c r="E35" s="157" t="s">
        <v>1763</v>
      </c>
      <c r="F35" s="157" t="s">
        <v>1763</v>
      </c>
      <c r="G35" s="144"/>
      <c r="H35" s="39"/>
      <c r="I35" s="39"/>
    </row>
    <row r="36" spans="1:13" ht="24.6" customHeight="1" x14ac:dyDescent="0.25">
      <c r="B36" s="26"/>
      <c r="D36" s="26"/>
    </row>
    <row r="37" spans="1:13" ht="24.6" customHeight="1" x14ac:dyDescent="0.25">
      <c r="B37" s="1"/>
      <c r="C37" s="1"/>
      <c r="D37" s="1"/>
      <c r="E37" s="1"/>
      <c r="F37" s="1"/>
      <c r="G37" s="1"/>
    </row>
    <row r="38" spans="1:13" ht="24.6" customHeight="1" x14ac:dyDescent="0.25"/>
    <row r="39" spans="1:13" ht="24.6" customHeight="1" x14ac:dyDescent="0.3">
      <c r="M39" s="133"/>
    </row>
    <row r="40" spans="1:13" ht="24.6" customHeight="1" x14ac:dyDescent="0.25"/>
    <row r="41" spans="1:13" ht="24.6" customHeight="1" x14ac:dyDescent="0.25"/>
    <row r="42" spans="1:13" ht="24.6" customHeight="1" x14ac:dyDescent="0.25"/>
    <row r="43" spans="1:13" ht="24.6" customHeight="1" x14ac:dyDescent="0.25"/>
    <row r="44" spans="1:13" ht="24.6" customHeight="1" x14ac:dyDescent="0.25"/>
    <row r="45" spans="1:13" ht="24.6" customHeight="1" x14ac:dyDescent="0.25"/>
    <row r="46" spans="1:13" ht="24.6" customHeight="1" x14ac:dyDescent="0.25"/>
    <row r="47" spans="1:13" ht="24.6" customHeight="1" x14ac:dyDescent="0.25"/>
    <row r="48" spans="1:13"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77" spans="1:4" ht="26.25" customHeight="1" x14ac:dyDescent="0.25">
      <c r="A77" s="199" t="s">
        <v>1349</v>
      </c>
      <c r="B77" s="200"/>
      <c r="C77" s="200"/>
      <c r="D77" s="200" t="s">
        <v>2042</v>
      </c>
    </row>
    <row r="78" spans="1:4" ht="26.25" customHeight="1" x14ac:dyDescent="0.25">
      <c r="A78" s="199"/>
      <c r="B78" s="200"/>
      <c r="C78" s="200"/>
      <c r="D78" s="200"/>
    </row>
  </sheetData>
  <mergeCells count="8">
    <mergeCell ref="A34:G34"/>
    <mergeCell ref="A20:G20"/>
    <mergeCell ref="A4:B4"/>
    <mergeCell ref="C4:G4"/>
    <mergeCell ref="A6:G6"/>
    <mergeCell ref="A5:B5"/>
    <mergeCell ref="C5:G5"/>
    <mergeCell ref="A22:H22"/>
  </mergeCells>
  <phoneticPr fontId="11" type="noConversion"/>
  <pageMargins left="0.7" right="0.7" top="0.75" bottom="0.75" header="0.3" footer="0.3"/>
  <pageSetup scale="77" fitToHeight="8" orientation="landscape" horizontalDpi="300" verticalDpi="300" r:id="rId1"/>
  <headerFooter alignWithMargins="0"/>
  <rowBreaks count="1" manualBreakCount="1">
    <brk id="21"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15"/>
  <sheetViews>
    <sheetView topLeftCell="A13" workbookViewId="0">
      <selection activeCell="H26" sqref="H26"/>
    </sheetView>
  </sheetViews>
  <sheetFormatPr defaultColWidth="8.88671875" defaultRowHeight="14.4" x14ac:dyDescent="0.3"/>
  <cols>
    <col min="1" max="1" width="17.44140625" style="51" bestFit="1" customWidth="1"/>
    <col min="2" max="2" width="10.6640625" style="51" bestFit="1" customWidth="1"/>
    <col min="3" max="3" width="25.44140625" style="51" bestFit="1" customWidth="1"/>
    <col min="4" max="4" width="10.6640625" style="51" customWidth="1"/>
    <col min="5" max="5" width="15.6640625" style="51" bestFit="1" customWidth="1"/>
    <col min="6" max="6" width="10.6640625" style="51" customWidth="1"/>
    <col min="7" max="7" width="23" style="51" customWidth="1"/>
    <col min="8" max="9" width="12.6640625" style="51" bestFit="1" customWidth="1"/>
    <col min="10" max="10" width="33.6640625" style="51" customWidth="1"/>
    <col min="11" max="11" width="11.6640625" style="51" customWidth="1"/>
    <col min="12" max="12" width="16.6640625" style="51" customWidth="1"/>
    <col min="13" max="13" width="17.6640625" style="51" customWidth="1"/>
    <col min="14" max="14" width="14.109375" style="51" customWidth="1"/>
    <col min="15" max="15" width="17.6640625" style="51" customWidth="1"/>
    <col min="16" max="17" width="11.6640625" style="51" customWidth="1"/>
    <col min="18" max="16384" width="8.88671875" style="51"/>
  </cols>
  <sheetData>
    <row r="1" spans="1:11" x14ac:dyDescent="0.3">
      <c r="A1" t="s">
        <v>3</v>
      </c>
      <c r="B1" t="s">
        <v>1596</v>
      </c>
      <c r="C1" t="s">
        <v>1288</v>
      </c>
      <c r="D1" t="s">
        <v>1289</v>
      </c>
      <c r="E1" t="s">
        <v>1597</v>
      </c>
      <c r="F1" t="s">
        <v>7</v>
      </c>
      <c r="G1" t="s">
        <v>9</v>
      </c>
      <c r="H1" t="s">
        <v>1</v>
      </c>
    </row>
    <row r="2" spans="1:11" x14ac:dyDescent="0.3">
      <c r="A2" t="str">
        <f>'[1]Scouts as of 3-22'!A3&amp;", "&amp;'[1]Scouts as of 3-22'!B3</f>
        <v>Albanese, Nathan</v>
      </c>
      <c r="B2" t="str">
        <f>'[1]Scouts as of 3-22'!C3&amp;"  "&amp;'[1]Scouts as of 3-22'!D3</f>
        <v xml:space="preserve">36875 Howard road  </v>
      </c>
      <c r="C2" t="str">
        <f>'[1]Scouts as of 3-22'!E3</f>
        <v>Farmington Hills</v>
      </c>
      <c r="D2" t="str">
        <f>'[1]Scouts as of 3-22'!F3</f>
        <v>MI</v>
      </c>
      <c r="E2">
        <f>'[1]Scouts as of 3-22'!G3</f>
        <v>48331</v>
      </c>
      <c r="F2" t="str">
        <f>'[1]Scouts as of 3-22'!L3</f>
        <v>Paul Bunyan</v>
      </c>
      <c r="G2" s="55" t="str">
        <f>'[1]Scouts as of 3-22'!H3</f>
        <v>248-835-3606</v>
      </c>
      <c r="H2" t="str">
        <f>'[1]Scouts as of 3-22'!J3</f>
        <v/>
      </c>
      <c r="K2" s="52"/>
    </row>
    <row r="3" spans="1:11" x14ac:dyDescent="0.3">
      <c r="A3" t="str">
        <f>'[1]Scouts as of 3-22'!A4&amp;", "&amp;'[1]Scouts as of 3-22'!B4</f>
        <v>Alexander, George</v>
      </c>
      <c r="B3" t="str">
        <f>'[1]Scouts as of 3-22'!C4&amp;"  "&amp;'[1]Scouts as of 3-22'!D4</f>
        <v xml:space="preserve">13100 Balfour  </v>
      </c>
      <c r="C3" t="str">
        <f>'[1]Scouts as of 3-22'!E4</f>
        <v>Huntington Woods</v>
      </c>
      <c r="D3" t="str">
        <f>'[1]Scouts as of 3-22'!F4</f>
        <v>MI</v>
      </c>
      <c r="E3">
        <f>'[1]Scouts as of 3-22'!G4</f>
        <v>480701701</v>
      </c>
      <c r="F3" t="str">
        <f>'[1]Scouts as of 3-22'!L4</f>
        <v>Swole Swine</v>
      </c>
      <c r="G3" s="55" t="str">
        <f>'[1]Scouts as of 3-22'!H4</f>
        <v>(248)336-0032</v>
      </c>
      <c r="H3" t="str">
        <f>'[1]Scouts as of 3-22'!J4</f>
        <v/>
      </c>
      <c r="K3" s="52"/>
    </row>
    <row r="4" spans="1:11" x14ac:dyDescent="0.3">
      <c r="A4" t="str">
        <f>'[1]Scouts as of 3-22'!A5&amp;", "&amp;'[1]Scouts as of 3-22'!B5</f>
        <v>Aspinall, Charlie</v>
      </c>
      <c r="B4" t="str">
        <f>'[1]Scouts as of 3-22'!C5&amp;"  "&amp;'[1]Scouts as of 3-22'!D5</f>
        <v xml:space="preserve">38373 Lana Ct  </v>
      </c>
      <c r="C4" t="str">
        <f>'[1]Scouts as of 3-22'!E5</f>
        <v>Farmington Hills</v>
      </c>
      <c r="D4" t="str">
        <f>'[1]Scouts as of 3-22'!F5</f>
        <v>MI</v>
      </c>
      <c r="E4">
        <f>'[1]Scouts as of 3-22'!G5</f>
        <v>48335</v>
      </c>
      <c r="F4" t="str">
        <f>'[1]Scouts as of 3-22'!L5</f>
        <v>Scouts in Training</v>
      </c>
      <c r="G4" s="55" t="str">
        <f>'[1]Scouts as of 3-22'!H5</f>
        <v>248-880-8662</v>
      </c>
      <c r="H4" t="str">
        <f>'[1]Scouts as of 3-22'!J5</f>
        <v/>
      </c>
      <c r="K4" s="52"/>
    </row>
    <row r="5" spans="1:11" x14ac:dyDescent="0.3">
      <c r="A5" t="str">
        <f>'[1]Scouts as of 3-22'!A6&amp;", "&amp;'[1]Scouts as of 3-22'!B6</f>
        <v>Baca Mora, Said</v>
      </c>
      <c r="B5" t="str">
        <f>'[1]Scouts as of 3-22'!C6&amp;"  "&amp;'[1]Scouts as of 3-22'!D6</f>
        <v xml:space="preserve">3994 Wexford Dr  </v>
      </c>
      <c r="C5" t="str">
        <f>'[1]Scouts as of 3-22'!E6</f>
        <v>Wixom</v>
      </c>
      <c r="D5" t="str">
        <f>'[1]Scouts as of 3-22'!F6</f>
        <v>MI</v>
      </c>
      <c r="E5">
        <f>'[1]Scouts as of 3-22'!G6</f>
        <v>48393</v>
      </c>
      <c r="F5" t="str">
        <f>'[1]Scouts as of 3-22'!L6</f>
        <v>Ax men</v>
      </c>
      <c r="G5" s="55" t="str">
        <f>'[1]Scouts as of 3-22'!H6</f>
        <v>248-574-1328</v>
      </c>
      <c r="H5" t="str">
        <f>'[1]Scouts as of 3-22'!J6</f>
        <v>rodolfobacap@gmail.com</v>
      </c>
      <c r="K5" s="52"/>
    </row>
    <row r="6" spans="1:11" x14ac:dyDescent="0.3">
      <c r="A6" t="str">
        <f>'[1]Scouts as of 3-22'!A7&amp;", "&amp;'[1]Scouts as of 3-22'!B7</f>
        <v>Baker, Sean</v>
      </c>
      <c r="B6" t="str">
        <f>'[1]Scouts as of 3-22'!C7&amp;"  "&amp;'[1]Scouts as of 3-22'!D7</f>
        <v xml:space="preserve">34719 Bunker Hill  </v>
      </c>
      <c r="C6" t="str">
        <f>'[1]Scouts as of 3-22'!E7</f>
        <v>Farmington Hills</v>
      </c>
      <c r="D6" t="str">
        <f>'[1]Scouts as of 3-22'!F7</f>
        <v>MI</v>
      </c>
      <c r="E6">
        <f>'[1]Scouts as of 3-22'!G7</f>
        <v>48331</v>
      </c>
      <c r="F6" t="str">
        <f>'[1]Scouts as of 3-22'!L7</f>
        <v>Pragmatic Paddlefish</v>
      </c>
      <c r="G6" s="55" t="str">
        <f>'[1]Scouts as of 3-22'!H7</f>
        <v>(248)553-4612</v>
      </c>
      <c r="H6" t="str">
        <f>'[1]Scouts as of 3-22'!J7</f>
        <v/>
      </c>
      <c r="K6" s="52"/>
    </row>
    <row r="7" spans="1:11" x14ac:dyDescent="0.3">
      <c r="A7" t="str">
        <f>'[1]Scouts as of 3-22'!A8&amp;", "&amp;'[1]Scouts as of 3-22'!B8</f>
        <v>Bamber, Wyatt</v>
      </c>
      <c r="B7" t="str">
        <f>'[1]Scouts as of 3-22'!C8&amp;"  "&amp;'[1]Scouts as of 3-22'!D8</f>
        <v xml:space="preserve">36650 Howard Rd  </v>
      </c>
      <c r="C7" t="str">
        <f>'[1]Scouts as of 3-22'!E8</f>
        <v>Farmington Hills</v>
      </c>
      <c r="D7" t="str">
        <f>'[1]Scouts as of 3-22'!F8</f>
        <v>MI</v>
      </c>
      <c r="E7">
        <f>'[1]Scouts as of 3-22'!G8</f>
        <v>48331</v>
      </c>
      <c r="F7" t="str">
        <f>'[1]Scouts as of 3-22'!L8</f>
        <v>Scouts in Training</v>
      </c>
      <c r="G7" s="55" t="str">
        <f>'[1]Scouts as of 3-22'!H8</f>
        <v>313-670-8604</v>
      </c>
      <c r="H7" t="str">
        <f>'[1]Scouts as of 3-22'!J8</f>
        <v/>
      </c>
      <c r="K7" s="52"/>
    </row>
    <row r="8" spans="1:11" x14ac:dyDescent="0.3">
      <c r="A8" t="str">
        <f>'[1]Scouts as of 3-22'!A9&amp;", "&amp;'[1]Scouts as of 3-22'!B9</f>
        <v>Bloomfield, Scott</v>
      </c>
      <c r="B8" t="str">
        <f>'[1]Scouts as of 3-22'!C9&amp;"  "&amp;'[1]Scouts as of 3-22'!D9</f>
        <v xml:space="preserve">22218 Arbor Lane  </v>
      </c>
      <c r="C8" t="str">
        <f>'[1]Scouts as of 3-22'!E9</f>
        <v>Farmington</v>
      </c>
      <c r="D8" t="str">
        <f>'[1]Scouts as of 3-22'!F9</f>
        <v>MI</v>
      </c>
      <c r="E8">
        <f>'[1]Scouts as of 3-22'!G9</f>
        <v>48336</v>
      </c>
      <c r="F8" t="str">
        <f>'[1]Scouts as of 3-22'!L9</f>
        <v>Swole Swine</v>
      </c>
      <c r="G8" s="55" t="str">
        <f>'[1]Scouts as of 3-22'!H9</f>
        <v>(248)474-9650</v>
      </c>
      <c r="H8" t="str">
        <f>'[1]Scouts as of 3-22'!J9</f>
        <v/>
      </c>
      <c r="K8" s="52"/>
    </row>
    <row r="9" spans="1:11" x14ac:dyDescent="0.3">
      <c r="A9" t="str">
        <f>'[1]Scouts as of 3-22'!A10&amp;", "&amp;'[1]Scouts as of 3-22'!B10</f>
        <v>Carpenter Crawford, Nathan</v>
      </c>
      <c r="B9" t="str">
        <f>'[1]Scouts as of 3-22'!C10&amp;"  "&amp;'[1]Scouts as of 3-22'!D10</f>
        <v xml:space="preserve">22095 W. Brandon  </v>
      </c>
      <c r="C9" t="str">
        <f>'[1]Scouts as of 3-22'!E10</f>
        <v>Farmington Hills</v>
      </c>
      <c r="D9" t="str">
        <f>'[1]Scouts as of 3-22'!F10</f>
        <v>MI</v>
      </c>
      <c r="E9">
        <f>'[1]Scouts as of 3-22'!G10</f>
        <v>48336</v>
      </c>
      <c r="F9" t="str">
        <f>'[1]Scouts as of 3-22'!L10</f>
        <v>Pragmatic Paddlefish</v>
      </c>
      <c r="G9" s="55" t="str">
        <f>'[1]Scouts as of 3-22'!H10</f>
        <v>(248)798-6540</v>
      </c>
      <c r="H9" t="str">
        <f>'[1]Scouts as of 3-22'!J10</f>
        <v>nathancarpentercrawford@gmail.com</v>
      </c>
      <c r="K9" s="52"/>
    </row>
    <row r="10" spans="1:11" x14ac:dyDescent="0.3">
      <c r="A10" t="str">
        <f>'[1]Scouts as of 3-22'!A11&amp;", "&amp;'[1]Scouts as of 3-22'!B11</f>
        <v>Carrizales, Ian</v>
      </c>
      <c r="B10" t="str">
        <f>'[1]Scouts as of 3-22'!C11&amp;"  "&amp;'[1]Scouts as of 3-22'!D11</f>
        <v xml:space="preserve">2466 Yasmin  </v>
      </c>
      <c r="C10" t="str">
        <f>'[1]Scouts as of 3-22'!E11</f>
        <v>Commerce Twp</v>
      </c>
      <c r="D10" t="str">
        <f>'[1]Scouts as of 3-22'!F11</f>
        <v>MI</v>
      </c>
      <c r="E10">
        <f>'[1]Scouts as of 3-22'!G11</f>
        <v>48382</v>
      </c>
      <c r="F10" t="str">
        <f>'[1]Scouts as of 3-22'!L11</f>
        <v>Pragmatic Paddlefish</v>
      </c>
      <c r="G10" s="55" t="str">
        <f>'[1]Scouts as of 3-22'!H11</f>
        <v>(248)714-9427</v>
      </c>
      <c r="H10" t="str">
        <f>'[1]Scouts as of 3-22'!J11</f>
        <v/>
      </c>
      <c r="K10" s="52"/>
    </row>
    <row r="11" spans="1:11" x14ac:dyDescent="0.3">
      <c r="A11" t="str">
        <f>'[1]Scouts as of 3-22'!A12&amp;", "&amp;'[1]Scouts as of 3-22'!B12</f>
        <v>Choma, Arthur</v>
      </c>
      <c r="B11" t="str">
        <f>'[1]Scouts as of 3-22'!C12&amp;"  "&amp;'[1]Scouts as of 3-22'!D12</f>
        <v xml:space="preserve">7129 Magnolia Ln  </v>
      </c>
      <c r="C11" t="str">
        <f>'[1]Scouts as of 3-22'!E12</f>
        <v>Waterford</v>
      </c>
      <c r="D11" t="str">
        <f>'[1]Scouts as of 3-22'!F12</f>
        <v>MI</v>
      </c>
      <c r="E11">
        <f>'[1]Scouts as of 3-22'!G12</f>
        <v>48327</v>
      </c>
      <c r="F11" t="str">
        <f>'[1]Scouts as of 3-22'!L12</f>
        <v>Scouts in Training</v>
      </c>
      <c r="G11" s="55" t="str">
        <f>'[1]Scouts as of 3-22'!H12</f>
        <v>248-515-6458</v>
      </c>
      <c r="H11" t="str">
        <f>'[1]Scouts as of 3-22'!J12</f>
        <v/>
      </c>
      <c r="K11" s="52"/>
    </row>
    <row r="12" spans="1:11" x14ac:dyDescent="0.3">
      <c r="A12" t="str">
        <f>'[1]Scouts as of 3-22'!A13&amp;", "&amp;'[1]Scouts as of 3-22'!B13</f>
        <v>Choma, Mark</v>
      </c>
      <c r="B12" t="str">
        <f>'[1]Scouts as of 3-22'!C13&amp;"  "&amp;'[1]Scouts as of 3-22'!D13</f>
        <v xml:space="preserve">7129 Magnolia Ln  </v>
      </c>
      <c r="C12" t="str">
        <f>'[1]Scouts as of 3-22'!E13</f>
        <v>Waterford</v>
      </c>
      <c r="D12" t="str">
        <f>'[1]Scouts as of 3-22'!F13</f>
        <v>MI</v>
      </c>
      <c r="E12">
        <f>'[1]Scouts as of 3-22'!G13</f>
        <v>48327</v>
      </c>
      <c r="F12" t="str">
        <f>'[1]Scouts as of 3-22'!L13</f>
        <v>Nuclear Narwhals</v>
      </c>
      <c r="G12" s="55" t="str">
        <f>'[1]Scouts as of 3-22'!H13</f>
        <v>248-515-6458</v>
      </c>
      <c r="H12" t="str">
        <f>'[1]Scouts as of 3-22'!J13</f>
        <v/>
      </c>
      <c r="K12" s="52"/>
    </row>
    <row r="13" spans="1:11" x14ac:dyDescent="0.3">
      <c r="A13" t="str">
        <f>'[1]Scouts as of 3-22'!A14&amp;", "&amp;'[1]Scouts as of 3-22'!B14</f>
        <v>Cook, Zane</v>
      </c>
      <c r="B13" t="str">
        <f>'[1]Scouts as of 3-22'!C14&amp;"  "&amp;'[1]Scouts as of 3-22'!D14</f>
        <v xml:space="preserve">25224 Bridlepath  </v>
      </c>
      <c r="C13" t="str">
        <f>'[1]Scouts as of 3-22'!E14</f>
        <v>Farmington Hills</v>
      </c>
      <c r="D13" t="str">
        <f>'[1]Scouts as of 3-22'!F14</f>
        <v>MI</v>
      </c>
      <c r="E13">
        <f>'[1]Scouts as of 3-22'!G14</f>
        <v>48335</v>
      </c>
      <c r="F13" t="str">
        <f>'[1]Scouts as of 3-22'!L14</f>
        <v>Nuclear Narwhals</v>
      </c>
      <c r="G13" s="55" t="str">
        <f>'[1]Scouts as of 3-22'!H14</f>
        <v>614-354-6524</v>
      </c>
      <c r="H13" t="str">
        <f>'[1]Scouts as of 3-22'!J14</f>
        <v/>
      </c>
      <c r="K13" s="52"/>
    </row>
    <row r="14" spans="1:11" x14ac:dyDescent="0.3">
      <c r="A14" t="str">
        <f>'[1]Scouts as of 3-22'!A15&amp;", "&amp;'[1]Scouts as of 3-22'!B15</f>
        <v>Cowell, Kent</v>
      </c>
      <c r="B14" t="str">
        <f>'[1]Scouts as of 3-22'!C15&amp;"  "&amp;'[1]Scouts as of 3-22'!D15</f>
        <v xml:space="preserve">21198 Goldsmith  </v>
      </c>
      <c r="C14" t="str">
        <f>'[1]Scouts as of 3-22'!E15</f>
        <v>Farmington Hills</v>
      </c>
      <c r="D14" t="str">
        <f>'[1]Scouts as of 3-22'!F15</f>
        <v>MI</v>
      </c>
      <c r="E14">
        <f>'[1]Scouts as of 3-22'!G15</f>
        <v>48335</v>
      </c>
      <c r="F14" t="str">
        <f>'[1]Scouts as of 3-22'!L15</f>
        <v>Nuclear Narwhals</v>
      </c>
      <c r="G14" s="55" t="str">
        <f>'[1]Scouts as of 3-22'!H15</f>
        <v>224-944-1494</v>
      </c>
      <c r="H14" t="str">
        <f>'[1]Scouts as of 3-22'!J15</f>
        <v>KentGCowell@gmail.com</v>
      </c>
      <c r="K14" s="52"/>
    </row>
    <row r="15" spans="1:11" x14ac:dyDescent="0.3">
      <c r="A15" t="str">
        <f>'[1]Scouts as of 3-22'!A16&amp;", "&amp;'[1]Scouts as of 3-22'!B16</f>
        <v>Eagle, Alex</v>
      </c>
      <c r="B15" t="str">
        <f>'[1]Scouts as of 3-22'!C16&amp;"  "&amp;'[1]Scouts as of 3-22'!D16</f>
        <v xml:space="preserve">23500 Middlebelt  </v>
      </c>
      <c r="C15" t="str">
        <f>'[1]Scouts as of 3-22'!E16</f>
        <v>Farmington Hills</v>
      </c>
      <c r="D15" t="str">
        <f>'[1]Scouts as of 3-22'!F16</f>
        <v>MI</v>
      </c>
      <c r="E15">
        <f>'[1]Scouts as of 3-22'!G16</f>
        <v>48336</v>
      </c>
      <c r="F15" t="str">
        <f>'[1]Scouts as of 3-22'!L16</f>
        <v>Paul Bunyan</v>
      </c>
      <c r="G15" s="55" t="str">
        <f>'[1]Scouts as of 3-22'!H16</f>
        <v>(248)752-2992</v>
      </c>
      <c r="H15" t="str">
        <f>'[1]Scouts as of 3-22'!J16</f>
        <v/>
      </c>
      <c r="K15" s="52"/>
    </row>
    <row r="16" spans="1:11" x14ac:dyDescent="0.3">
      <c r="A16" t="str">
        <f>'[1]Scouts as of 3-22'!A17&amp;", "&amp;'[1]Scouts as of 3-22'!B17</f>
        <v>Eagle, Andrew</v>
      </c>
      <c r="B16" t="str">
        <f>'[1]Scouts as of 3-22'!C17&amp;"  "&amp;'[1]Scouts as of 3-22'!D17</f>
        <v xml:space="preserve">23500 Middlebelt Road  </v>
      </c>
      <c r="C16" t="str">
        <f>'[1]Scouts as of 3-22'!E17</f>
        <v>Farmington Hills</v>
      </c>
      <c r="D16" t="str">
        <f>'[1]Scouts as of 3-22'!F17</f>
        <v>MI</v>
      </c>
      <c r="E16">
        <f>'[1]Scouts as of 3-22'!G17</f>
        <v>48336</v>
      </c>
      <c r="F16" t="str">
        <f>'[1]Scouts as of 3-22'!L17</f>
        <v>Paul Bunyan</v>
      </c>
      <c r="G16" s="55" t="str">
        <f>'[1]Scouts as of 3-22'!H17</f>
        <v>248-752-2992</v>
      </c>
      <c r="H16" t="str">
        <f>'[1]Scouts as of 3-22'!J17</f>
        <v/>
      </c>
      <c r="K16" s="52"/>
    </row>
    <row r="17" spans="1:12" x14ac:dyDescent="0.3">
      <c r="A17" t="str">
        <f>'[1]Scouts as of 3-22'!A18&amp;", "&amp;'[1]Scouts as of 3-22'!B18</f>
        <v>Eruppakkattu, Matt</v>
      </c>
      <c r="B17" t="str">
        <f>'[1]Scouts as of 3-22'!C18&amp;"  "&amp;'[1]Scouts as of 3-22'!D18</f>
        <v xml:space="preserve">36612 Lansbury Ln  </v>
      </c>
      <c r="C17" t="str">
        <f>'[1]Scouts as of 3-22'!E18</f>
        <v>Farmington</v>
      </c>
      <c r="D17" t="str">
        <f>'[1]Scouts as of 3-22'!F18</f>
        <v>MI</v>
      </c>
      <c r="E17">
        <f>'[1]Scouts as of 3-22'!G18</f>
        <v>48335</v>
      </c>
      <c r="F17" t="str">
        <f>'[1]Scouts as of 3-22'!L18</f>
        <v>Kings Men</v>
      </c>
      <c r="G17" s="55" t="str">
        <f>'[1]Scouts as of 3-22'!H18</f>
        <v>616-848-0411</v>
      </c>
      <c r="H17" t="str">
        <f>'[1]Scouts as of 3-22'!J18</f>
        <v/>
      </c>
      <c r="K17" s="52"/>
    </row>
    <row r="18" spans="1:12" x14ac:dyDescent="0.3">
      <c r="A18" t="str">
        <f>'[1]Scouts as of 3-22'!A19&amp;", "&amp;'[1]Scouts as of 3-22'!B19</f>
        <v>Gafarov, Daniel</v>
      </c>
      <c r="B18" t="str">
        <f>'[1]Scouts as of 3-22'!C19&amp;"  "&amp;'[1]Scouts as of 3-22'!D19</f>
        <v>32050 Grand River  Farmington</v>
      </c>
      <c r="C18" t="str">
        <f>'[1]Scouts as of 3-22'!E19</f>
        <v>Farmington</v>
      </c>
      <c r="D18" t="str">
        <f>'[1]Scouts as of 3-22'!F19</f>
        <v>MI</v>
      </c>
      <c r="E18">
        <f>'[1]Scouts as of 3-22'!G19</f>
        <v>48336</v>
      </c>
      <c r="F18" t="str">
        <f>'[1]Scouts as of 3-22'!L19</f>
        <v>Swole Swine</v>
      </c>
      <c r="G18" s="55" t="str">
        <f>'[1]Scouts as of 3-22'!H19</f>
        <v>248-231-8264</v>
      </c>
      <c r="H18" t="str">
        <f>'[1]Scouts as of 3-22'!J19</f>
        <v/>
      </c>
      <c r="K18" s="52"/>
    </row>
    <row r="19" spans="1:12" x14ac:dyDescent="0.3">
      <c r="A19" t="str">
        <f>'[1]Scouts as of 3-22'!A20&amp;", "&amp;'[1]Scouts as of 3-22'!B20</f>
        <v>Garlinghouse, Michael</v>
      </c>
      <c r="B19" t="str">
        <f>'[1]Scouts as of 3-22'!C20&amp;"  "&amp;'[1]Scouts as of 3-22'!D20</f>
        <v xml:space="preserve">3172 Thimbleberry  </v>
      </c>
      <c r="C19" t="str">
        <f>'[1]Scouts as of 3-22'!E20</f>
        <v>Wixom</v>
      </c>
      <c r="D19" t="str">
        <f>'[1]Scouts as of 3-22'!F20</f>
        <v>MI</v>
      </c>
      <c r="E19">
        <f>'[1]Scouts as of 3-22'!G20</f>
        <v>48393</v>
      </c>
      <c r="F19" t="str">
        <f>'[1]Scouts as of 3-22'!L20</f>
        <v>Kings Men</v>
      </c>
      <c r="G19" s="55" t="str">
        <f>'[1]Scouts as of 3-22'!H20</f>
        <v>248-313-9357</v>
      </c>
      <c r="H19" t="str">
        <f>'[1]Scouts as of 3-22'!J20</f>
        <v/>
      </c>
      <c r="K19" s="52"/>
    </row>
    <row r="20" spans="1:12" x14ac:dyDescent="0.3">
      <c r="A20" t="str">
        <f>'[1]Scouts as of 3-22'!A21&amp;", "&amp;'[1]Scouts as of 3-22'!B21</f>
        <v>Genslak, Noah</v>
      </c>
      <c r="B20" t="str">
        <f>'[1]Scouts as of 3-22'!C21&amp;"  "&amp;'[1]Scouts as of 3-22'!D21</f>
        <v xml:space="preserve">25127 Lyncastle St  </v>
      </c>
      <c r="C20" t="str">
        <f>'[1]Scouts as of 3-22'!E21</f>
        <v>Farmington Hills</v>
      </c>
      <c r="D20" t="str">
        <f>'[1]Scouts as of 3-22'!F21</f>
        <v>MI</v>
      </c>
      <c r="E20">
        <f>'[1]Scouts as of 3-22'!G21</f>
        <v>48336</v>
      </c>
      <c r="F20" t="str">
        <f>'[1]Scouts as of 3-22'!L21</f>
        <v>Fire Fox</v>
      </c>
      <c r="G20" s="55" t="str">
        <f>'[1]Scouts as of 3-22'!H21</f>
        <v>248-705-8102</v>
      </c>
      <c r="H20" t="str">
        <f>'[1]Scouts as of 3-22'!J21</f>
        <v/>
      </c>
      <c r="K20" s="52"/>
    </row>
    <row r="21" spans="1:12" x14ac:dyDescent="0.3">
      <c r="A21" t="str">
        <f>'[1]Scouts as of 3-22'!A22&amp;", "&amp;'[1]Scouts as of 3-22'!B22</f>
        <v>Goldstraw, Charlie</v>
      </c>
      <c r="B21" t="str">
        <f>'[1]Scouts as of 3-22'!C22&amp;"  "&amp;'[1]Scouts as of 3-22'!D22</f>
        <v>22208 Averhill St  Farmington Hills</v>
      </c>
      <c r="C21" t="str">
        <f>'[1]Scouts as of 3-22'!E22</f>
        <v>Farmington Hills</v>
      </c>
      <c r="D21" t="str">
        <f>'[1]Scouts as of 3-22'!F22</f>
        <v>MI</v>
      </c>
      <c r="E21">
        <f>'[1]Scouts as of 3-22'!G22</f>
        <v>48336</v>
      </c>
      <c r="F21" t="str">
        <f>'[1]Scouts as of 3-22'!L22</f>
        <v>Moose</v>
      </c>
      <c r="G21" s="55" t="str">
        <f>'[1]Scouts as of 3-22'!H22</f>
        <v>248-208-9857</v>
      </c>
      <c r="H21" t="str">
        <f>'[1]Scouts as of 3-22'!J22</f>
        <v/>
      </c>
      <c r="K21" s="52"/>
    </row>
    <row r="22" spans="1:12" x14ac:dyDescent="0.3">
      <c r="A22" t="str">
        <f>'[1]Scouts as of 3-22'!A23&amp;", "&amp;'[1]Scouts as of 3-22'!B23</f>
        <v>Gonzalez, Fernando</v>
      </c>
      <c r="B22" t="str">
        <f>'[1]Scouts as of 3-22'!C23&amp;"  "&amp;'[1]Scouts as of 3-22'!D23</f>
        <v xml:space="preserve">501 Natures Cove Ct  </v>
      </c>
      <c r="C22" t="str">
        <f>'[1]Scouts as of 3-22'!E23</f>
        <v>Wixom</v>
      </c>
      <c r="D22" t="str">
        <f>'[1]Scouts as of 3-22'!F23</f>
        <v>MI</v>
      </c>
      <c r="E22">
        <f>'[1]Scouts as of 3-22'!G23</f>
        <v>48393</v>
      </c>
      <c r="F22" t="str">
        <f>'[1]Scouts as of 3-22'!L23</f>
        <v>Paul Bunyan</v>
      </c>
      <c r="G22" s="55" t="str">
        <f>'[1]Scouts as of 3-22'!H23</f>
        <v>(248)926-5423</v>
      </c>
      <c r="H22" t="str">
        <f>'[1]Scouts as of 3-22'!J23</f>
        <v/>
      </c>
      <c r="K22" s="52"/>
    </row>
    <row r="23" spans="1:12" x14ac:dyDescent="0.3">
      <c r="A23" t="str">
        <f>'[1]Scouts as of 3-22'!A24&amp;", "&amp;'[1]Scouts as of 3-22'!B24</f>
        <v>Hill, Zachary</v>
      </c>
      <c r="B23" t="str">
        <f>'[1]Scouts as of 3-22'!C24&amp;"  "&amp;'[1]Scouts as of 3-22'!D24</f>
        <v xml:space="preserve">1900 Blue Stone Ln  </v>
      </c>
      <c r="C23" t="str">
        <f>'[1]Scouts as of 3-22'!E24</f>
        <v>Commerce Twp</v>
      </c>
      <c r="D23" t="str">
        <f>'[1]Scouts as of 3-22'!F24</f>
        <v>MI</v>
      </c>
      <c r="E23">
        <f>'[1]Scouts as of 3-22'!G24</f>
        <v>48390</v>
      </c>
      <c r="F23" t="str">
        <f>'[1]Scouts as of 3-22'!L24</f>
        <v>Swole Swine</v>
      </c>
      <c r="G23" s="55" t="str">
        <f>'[1]Scouts as of 3-22'!H24</f>
        <v>(248)960-3936</v>
      </c>
      <c r="H23" t="str">
        <f>'[1]Scouts as of 3-22'!J24</f>
        <v/>
      </c>
      <c r="K23" s="52"/>
    </row>
    <row r="24" spans="1:12" x14ac:dyDescent="0.3">
      <c r="A24" t="str">
        <f>'[1]Scouts as of 3-22'!A25&amp;", "&amp;'[1]Scouts as of 3-22'!B25</f>
        <v>Hooker, Josh</v>
      </c>
      <c r="B24" t="str">
        <f>'[1]Scouts as of 3-22'!C25&amp;"  "&amp;'[1]Scouts as of 3-22'!D25</f>
        <v xml:space="preserve">60618 Mary Lane  </v>
      </c>
      <c r="C24" t="str">
        <f>'[1]Scouts as of 3-22'!E25</f>
        <v>South Lyon</v>
      </c>
      <c r="D24" t="str">
        <f>'[1]Scouts as of 3-22'!F25</f>
        <v>MI</v>
      </c>
      <c r="E24">
        <f>'[1]Scouts as of 3-22'!G25</f>
        <v>48178</v>
      </c>
      <c r="F24" t="str">
        <f>'[1]Scouts as of 3-22'!L25</f>
        <v>Paul Bunyan</v>
      </c>
      <c r="G24" s="55" t="str">
        <f>'[1]Scouts as of 3-22'!H25</f>
        <v>(248)437-4215</v>
      </c>
      <c r="H24" t="str">
        <f>'[1]Scouts as of 3-22'!J25</f>
        <v/>
      </c>
      <c r="K24" s="52"/>
    </row>
    <row r="25" spans="1:12" x14ac:dyDescent="0.3">
      <c r="A25" t="str">
        <f>'[1]Scouts as of 3-22'!A26&amp;", "&amp;'[1]Scouts as of 3-22'!B26</f>
        <v>Hooker, Nathan</v>
      </c>
      <c r="B25" t="str">
        <f>'[1]Scouts as of 3-22'!C26&amp;"  "&amp;'[1]Scouts as of 3-22'!D26</f>
        <v xml:space="preserve">60618 Mary Lane  </v>
      </c>
      <c r="C25" t="str">
        <f>'[1]Scouts as of 3-22'!E26</f>
        <v>South Lyon</v>
      </c>
      <c r="D25" t="str">
        <f>'[1]Scouts as of 3-22'!F26</f>
        <v>MI</v>
      </c>
      <c r="E25">
        <f>'[1]Scouts as of 3-22'!G26</f>
        <v>48178</v>
      </c>
      <c r="F25" t="str">
        <f>'[1]Scouts as of 3-22'!L26</f>
        <v>Pragmatic Paddlefish</v>
      </c>
      <c r="G25" s="55" t="str">
        <f>'[1]Scouts as of 3-22'!H26</f>
        <v>(248)437-4215</v>
      </c>
      <c r="H25" t="str">
        <f>'[1]Scouts as of 3-22'!J26</f>
        <v/>
      </c>
      <c r="K25" s="52"/>
    </row>
    <row r="26" spans="1:12" x14ac:dyDescent="0.3">
      <c r="A26" t="str">
        <f>'[1]Scouts as of 3-22'!A27&amp;", "&amp;'[1]Scouts as of 3-22'!B27</f>
        <v>Horiguchi, Kouta</v>
      </c>
      <c r="B26" t="str">
        <f>'[1]Scouts as of 3-22'!C27&amp;"  "&amp;'[1]Scouts as of 3-22'!D27</f>
        <v xml:space="preserve">41390 Clinton Dr.  </v>
      </c>
      <c r="C26" t="str">
        <f>'[1]Scouts as of 3-22'!E27</f>
        <v>Novi</v>
      </c>
      <c r="D26" t="str">
        <f>'[1]Scouts as of 3-22'!F27</f>
        <v>MI</v>
      </c>
      <c r="E26">
        <f>'[1]Scouts as of 3-22'!G27</f>
        <v>48377</v>
      </c>
      <c r="F26" t="str">
        <f>'[1]Scouts as of 3-22'!L27</f>
        <v>Paul Bunyan</v>
      </c>
      <c r="G26" s="55" t="str">
        <f>'[1]Scouts as of 3-22'!H27</f>
        <v>248-835-2309</v>
      </c>
      <c r="H26" t="str">
        <f>'[1]Scouts as of 3-22'!J27</f>
        <v>koutahoriguchi0119@gmail.com</v>
      </c>
      <c r="K26" s="52"/>
    </row>
    <row r="27" spans="1:12" x14ac:dyDescent="0.3">
      <c r="A27" t="str">
        <f>'[1]Scouts as of 3-22'!A28&amp;", "&amp;'[1]Scouts as of 3-22'!B28</f>
        <v>Imel, Edison</v>
      </c>
      <c r="B27" t="str">
        <f>'[1]Scouts as of 3-22'!C28&amp;"  "&amp;'[1]Scouts as of 3-22'!D28</f>
        <v xml:space="preserve">28164 Wildwood Trail  </v>
      </c>
      <c r="C27" t="str">
        <f>'[1]Scouts as of 3-22'!E28</f>
        <v>Farmington Hills</v>
      </c>
      <c r="D27" t="str">
        <f>'[1]Scouts as of 3-22'!F28</f>
        <v>MI</v>
      </c>
      <c r="E27">
        <f>'[1]Scouts as of 3-22'!G28</f>
        <v>48336</v>
      </c>
      <c r="F27" t="str">
        <f>'[1]Scouts as of 3-22'!L28</f>
        <v>Paul Bunyan</v>
      </c>
      <c r="G27" s="55" t="str">
        <f>'[1]Scouts as of 3-22'!H28</f>
        <v>(248)508-7922</v>
      </c>
      <c r="H27" t="str">
        <f>'[1]Scouts as of 3-22'!J28</f>
        <v>HappyCactus06@gmail.com</v>
      </c>
      <c r="K27" s="52"/>
      <c r="L27" s="117"/>
    </row>
    <row r="28" spans="1:12" x14ac:dyDescent="0.3">
      <c r="A28" t="str">
        <f>'[1]Scouts as of 3-22'!A29&amp;", "&amp;'[1]Scouts as of 3-22'!B29</f>
        <v>Imel, Franklin</v>
      </c>
      <c r="B28" t="str">
        <f>'[1]Scouts as of 3-22'!C29&amp;"  "&amp;'[1]Scouts as of 3-22'!D29</f>
        <v xml:space="preserve">28164 Wildwood Trail  </v>
      </c>
      <c r="C28" t="str">
        <f>'[1]Scouts as of 3-22'!E29</f>
        <v>Farmington Hills</v>
      </c>
      <c r="D28" t="str">
        <f>'[1]Scouts as of 3-22'!F29</f>
        <v>MI</v>
      </c>
      <c r="E28">
        <f>'[1]Scouts as of 3-22'!G29</f>
        <v>48336</v>
      </c>
      <c r="F28" t="str">
        <f>'[1]Scouts as of 3-22'!L29</f>
        <v>Nuclear Narwhals</v>
      </c>
      <c r="G28" s="55" t="str">
        <f>'[1]Scouts as of 3-22'!H29</f>
        <v>248-508-7328</v>
      </c>
      <c r="H28" t="str">
        <f>'[1]Scouts as of 3-22'!J29</f>
        <v/>
      </c>
      <c r="K28" s="52"/>
    </row>
    <row r="29" spans="1:12" x14ac:dyDescent="0.3">
      <c r="A29" t="str">
        <f>'[1]Scouts as of 3-22'!A30&amp;", "&amp;'[1]Scouts as of 3-22'!B30</f>
        <v>Jiang, Alexander</v>
      </c>
      <c r="B29" t="str">
        <f>'[1]Scouts as of 3-22'!C30&amp;"  "&amp;'[1]Scouts as of 3-22'!D30</f>
        <v xml:space="preserve">36652 Saxony  </v>
      </c>
      <c r="C29" t="str">
        <f>'[1]Scouts as of 3-22'!E30</f>
        <v>Farmington</v>
      </c>
      <c r="D29" t="str">
        <f>'[1]Scouts as of 3-22'!F30</f>
        <v>MI</v>
      </c>
      <c r="E29">
        <f>'[1]Scouts as of 3-22'!G30</f>
        <v>48335</v>
      </c>
      <c r="F29" t="str">
        <f>'[1]Scouts as of 3-22'!L30</f>
        <v>Paul Bunyan</v>
      </c>
      <c r="G29" s="55" t="str">
        <f>'[1]Scouts as of 3-22'!H30</f>
        <v>(248)615-8968</v>
      </c>
      <c r="H29" t="str">
        <f>'[1]Scouts as of 3-22'!J30</f>
        <v/>
      </c>
      <c r="K29" s="52"/>
    </row>
    <row r="30" spans="1:12" x14ac:dyDescent="0.3">
      <c r="A30" t="str">
        <f>'[1]Scouts as of 3-22'!A31&amp;", "&amp;'[1]Scouts as of 3-22'!B31</f>
        <v>Kelley, Isaac</v>
      </c>
      <c r="B30" t="str">
        <f>'[1]Scouts as of 3-22'!C31&amp;"  "&amp;'[1]Scouts as of 3-22'!D31</f>
        <v xml:space="preserve">29315 Douglas Dr.  </v>
      </c>
      <c r="C30" t="str">
        <f>'[1]Scouts as of 3-22'!E31</f>
        <v>Novi</v>
      </c>
      <c r="D30" t="str">
        <f>'[1]Scouts as of 3-22'!F31</f>
        <v>MI</v>
      </c>
      <c r="E30">
        <f>'[1]Scouts as of 3-22'!G31</f>
        <v>48377</v>
      </c>
      <c r="F30" t="str">
        <f>'[1]Scouts as of 3-22'!L31</f>
        <v>Ax men</v>
      </c>
      <c r="G30" s="55" t="str">
        <f>'[1]Scouts as of 3-22'!H31</f>
        <v>816-352-5619</v>
      </c>
      <c r="H30" t="str">
        <f>'[1]Scouts as of 3-22'!J31</f>
        <v>alfagamez101907@gmail.com</v>
      </c>
      <c r="K30" s="52"/>
    </row>
    <row r="31" spans="1:12" x14ac:dyDescent="0.3">
      <c r="A31" t="str">
        <f>'[1]Scouts as of 3-22'!A32&amp;", "&amp;'[1]Scouts as of 3-22'!B32</f>
        <v>Kenna, Brayden</v>
      </c>
      <c r="B31" t="str">
        <f>'[1]Scouts as of 3-22'!C32&amp;"  "&amp;'[1]Scouts as of 3-22'!D32</f>
        <v xml:space="preserve">23350 Barfield St  </v>
      </c>
      <c r="C31" t="str">
        <f>'[1]Scouts as of 3-22'!E32</f>
        <v>Farmington Hills</v>
      </c>
      <c r="D31" t="str">
        <f>'[1]Scouts as of 3-22'!F32</f>
        <v>MI</v>
      </c>
      <c r="E31">
        <f>'[1]Scouts as of 3-22'!G32</f>
        <v>48336</v>
      </c>
      <c r="F31" t="str">
        <f>'[1]Scouts as of 3-22'!L32</f>
        <v>Scouts in Training</v>
      </c>
      <c r="G31" s="55" t="str">
        <f>'[1]Scouts as of 3-22'!H32</f>
        <v>(248)535-7476</v>
      </c>
      <c r="H31" t="str">
        <f>'[1]Scouts as of 3-22'!J32</f>
        <v/>
      </c>
      <c r="K31" s="52"/>
    </row>
    <row r="32" spans="1:12" x14ac:dyDescent="0.3">
      <c r="A32" t="str">
        <f>'[1]Scouts as of 3-22'!A33&amp;", "&amp;'[1]Scouts as of 3-22'!B33</f>
        <v>Kent, Zaine</v>
      </c>
      <c r="B32" t="str">
        <f>'[1]Scouts as of 3-22'!C33&amp;"  "&amp;'[1]Scouts as of 3-22'!D33</f>
        <v xml:space="preserve">28111 Gettysburg  </v>
      </c>
      <c r="C32" t="str">
        <f>'[1]Scouts as of 3-22'!E33</f>
        <v>Farmington Hills</v>
      </c>
      <c r="D32" t="str">
        <f>'[1]Scouts as of 3-22'!F33</f>
        <v>MI</v>
      </c>
      <c r="E32">
        <f>'[1]Scouts as of 3-22'!G33</f>
        <v>48331</v>
      </c>
      <c r="F32" t="str">
        <f>'[1]Scouts as of 3-22'!L33</f>
        <v>Pragmatic Paddlefish</v>
      </c>
      <c r="G32" s="55" t="str">
        <f>'[1]Scouts as of 3-22'!H33</f>
        <v>(248)994-0704</v>
      </c>
      <c r="H32" t="str">
        <f>'[1]Scouts as of 3-22'!J33</f>
        <v/>
      </c>
      <c r="K32" s="52"/>
    </row>
    <row r="33" spans="1:11" x14ac:dyDescent="0.3">
      <c r="A33" t="str">
        <f>'[1]Scouts as of 3-22'!A34&amp;", "&amp;'[1]Scouts as of 3-22'!B34</f>
        <v>Klawender, Norman</v>
      </c>
      <c r="B33" t="str">
        <f>'[1]Scouts as of 3-22'!C34&amp;"  "&amp;'[1]Scouts as of 3-22'!D34</f>
        <v xml:space="preserve">21799 Cass St  </v>
      </c>
      <c r="C33" t="str">
        <f>'[1]Scouts as of 3-22'!E34</f>
        <v>Farmington Hills</v>
      </c>
      <c r="D33" t="str">
        <f>'[1]Scouts as of 3-22'!F34</f>
        <v>MI</v>
      </c>
      <c r="E33">
        <f>'[1]Scouts as of 3-22'!G34</f>
        <v>48335</v>
      </c>
      <c r="F33" t="str">
        <f>'[1]Scouts as of 3-22'!L34</f>
        <v>Swole Swine</v>
      </c>
      <c r="G33" s="55" t="str">
        <f>'[1]Scouts as of 3-22'!H34</f>
        <v>(734)560-1810</v>
      </c>
      <c r="H33" t="str">
        <f>'[1]Scouts as of 3-22'!J34</f>
        <v>nklawenderjr@gmail.com</v>
      </c>
      <c r="K33" s="52"/>
    </row>
    <row r="34" spans="1:11" x14ac:dyDescent="0.3">
      <c r="A34" t="str">
        <f>'[1]Scouts as of 3-22'!A35&amp;", "&amp;'[1]Scouts as of 3-22'!B35</f>
        <v>Koponen, Viitaliiy</v>
      </c>
      <c r="B34" t="str">
        <f>'[1]Scouts as of 3-22'!C35&amp;"  "&amp;'[1]Scouts as of 3-22'!D35</f>
        <v xml:space="preserve">22973 Mayfield Av  </v>
      </c>
      <c r="C34" t="str">
        <f>'[1]Scouts as of 3-22'!E35</f>
        <v>Farmington</v>
      </c>
      <c r="D34" t="str">
        <f>'[1]Scouts as of 3-22'!F35</f>
        <v>MI</v>
      </c>
      <c r="E34">
        <f>'[1]Scouts as of 3-22'!G35</f>
        <v>48336</v>
      </c>
      <c r="F34" t="str">
        <f>'[1]Scouts as of 3-22'!L35</f>
        <v>Paul Bunyan</v>
      </c>
      <c r="G34" s="55" t="str">
        <f>'[1]Scouts as of 3-22'!H35</f>
        <v>(248)426-7319</v>
      </c>
      <c r="H34" t="str">
        <f>'[1]Scouts as of 3-22'!J35</f>
        <v/>
      </c>
      <c r="K34" s="52"/>
    </row>
    <row r="35" spans="1:11" x14ac:dyDescent="0.3">
      <c r="A35" t="str">
        <f>'[1]Scouts as of 3-22'!A36&amp;", "&amp;'[1]Scouts as of 3-22'!B36</f>
        <v>Kyles, Kevin</v>
      </c>
      <c r="B35" t="str">
        <f>'[1]Scouts as of 3-22'!C36&amp;"  "&amp;'[1]Scouts as of 3-22'!D36</f>
        <v xml:space="preserve">35510 Bridlepath Lane  </v>
      </c>
      <c r="C35" t="str">
        <f>'[1]Scouts as of 3-22'!E36</f>
        <v>Farmington Hills</v>
      </c>
      <c r="D35" t="str">
        <f>'[1]Scouts as of 3-22'!F36</f>
        <v>MI</v>
      </c>
      <c r="E35">
        <f>'[1]Scouts as of 3-22'!G36</f>
        <v>48335</v>
      </c>
      <c r="F35" t="str">
        <f>'[1]Scouts as of 3-22'!L36</f>
        <v>Paul Bunyan</v>
      </c>
      <c r="G35" s="55" t="str">
        <f>'[1]Scouts as of 3-22'!H36</f>
        <v>(248)763-8277</v>
      </c>
      <c r="H35" t="str">
        <f>'[1]Scouts as of 3-22'!J36</f>
        <v/>
      </c>
      <c r="K35" s="52"/>
    </row>
    <row r="36" spans="1:11" x14ac:dyDescent="0.3">
      <c r="A36" t="str">
        <f>'[1]Scouts as of 3-22'!A37&amp;", "&amp;'[1]Scouts as of 3-22'!B37</f>
        <v>Leckenby, Charles</v>
      </c>
      <c r="B36" t="str">
        <f>'[1]Scouts as of 3-22'!C37&amp;"  "&amp;'[1]Scouts as of 3-22'!D37</f>
        <v xml:space="preserve">23863 Beacon Drive  </v>
      </c>
      <c r="C36" t="str">
        <f>'[1]Scouts as of 3-22'!E37</f>
        <v>Farmington Hills</v>
      </c>
      <c r="D36" t="str">
        <f>'[1]Scouts as of 3-22'!F37</f>
        <v>MI</v>
      </c>
      <c r="E36">
        <f>'[1]Scouts as of 3-22'!G37</f>
        <v>48336</v>
      </c>
      <c r="F36" t="str">
        <f>'[1]Scouts as of 3-22'!L37</f>
        <v>Fire Fox</v>
      </c>
      <c r="G36" s="55" t="str">
        <f>'[1]Scouts as of 3-22'!H37</f>
        <v>248-508-7319</v>
      </c>
      <c r="H36" t="str">
        <f>'[1]Scouts as of 3-22'!J37</f>
        <v/>
      </c>
      <c r="K36" s="52"/>
    </row>
    <row r="37" spans="1:11" x14ac:dyDescent="0.3">
      <c r="A37" t="str">
        <f>'[1]Scouts as of 3-22'!A38&amp;", "&amp;'[1]Scouts as of 3-22'!B38</f>
        <v>Lindman, Cecilia</v>
      </c>
      <c r="B37" t="str">
        <f>'[1]Scouts as of 3-22'!C38&amp;"  "&amp;'[1]Scouts as of 3-22'!D38</f>
        <v xml:space="preserve">32255 Leelane  </v>
      </c>
      <c r="C37" t="str">
        <f>'[1]Scouts as of 3-22'!E38</f>
        <v>Farmington Hills</v>
      </c>
      <c r="D37" t="str">
        <f>'[1]Scouts as of 3-22'!F38</f>
        <v>MI</v>
      </c>
      <c r="E37">
        <f>'[1]Scouts as of 3-22'!G38</f>
        <v>48336</v>
      </c>
      <c r="F37" t="str">
        <f>'[1]Scouts as of 3-22'!L38</f>
        <v>Moose</v>
      </c>
      <c r="G37" s="55" t="str">
        <f>'[1]Scouts as of 3-22'!H38</f>
        <v>248-505-8213</v>
      </c>
      <c r="H37" t="str">
        <f>'[1]Scouts as of 3-22'!J38</f>
        <v/>
      </c>
      <c r="K37" s="52"/>
    </row>
    <row r="38" spans="1:11" x14ac:dyDescent="0.3">
      <c r="A38" t="str">
        <f>'[1]Scouts as of 3-22'!A39&amp;", "&amp;'[1]Scouts as of 3-22'!B39</f>
        <v>Lindman, Jackson</v>
      </c>
      <c r="B38" t="str">
        <f>'[1]Scouts as of 3-22'!C39&amp;"  "&amp;'[1]Scouts as of 3-22'!D39</f>
        <v xml:space="preserve">32255 Leelane  </v>
      </c>
      <c r="C38" t="str">
        <f>'[1]Scouts as of 3-22'!E39</f>
        <v>Farmington Hills</v>
      </c>
      <c r="D38" t="str">
        <f>'[1]Scouts as of 3-22'!F39</f>
        <v>MI</v>
      </c>
      <c r="E38">
        <f>'[1]Scouts as of 3-22'!G39</f>
        <v>48336</v>
      </c>
      <c r="F38" t="str">
        <f>'[1]Scouts as of 3-22'!L39</f>
        <v>Fire Fox</v>
      </c>
      <c r="G38" s="55" t="str">
        <f>'[1]Scouts as of 3-22'!H39</f>
        <v>248-505-8213</v>
      </c>
      <c r="H38" t="str">
        <f>'[1]Scouts as of 3-22'!J39</f>
        <v/>
      </c>
      <c r="K38" s="52"/>
    </row>
    <row r="39" spans="1:11" x14ac:dyDescent="0.3">
      <c r="A39" t="str">
        <f>'[1]Scouts as of 3-22'!A40&amp;", "&amp;'[1]Scouts as of 3-22'!B40</f>
        <v>Luke, Brandon</v>
      </c>
      <c r="B39" t="str">
        <f>'[1]Scouts as of 3-22'!C40&amp;"  "&amp;'[1]Scouts as of 3-22'!D40</f>
        <v xml:space="preserve">31880 Hull Ave  </v>
      </c>
      <c r="C39" t="str">
        <f>'[1]Scouts as of 3-22'!E40</f>
        <v>Farmington Hills</v>
      </c>
      <c r="D39" t="str">
        <f>'[1]Scouts as of 3-22'!F40</f>
        <v>MI</v>
      </c>
      <c r="E39">
        <f>'[1]Scouts as of 3-22'!G40</f>
        <v>48336</v>
      </c>
      <c r="F39" t="str">
        <f>'[1]Scouts as of 3-22'!L40</f>
        <v>Kings Men</v>
      </c>
      <c r="G39" s="55" t="str">
        <f>'[1]Scouts as of 3-22'!H40</f>
        <v>248-252-8021</v>
      </c>
      <c r="H39" t="str">
        <f>'[1]Scouts as of 3-22'!J40</f>
        <v/>
      </c>
      <c r="K39" s="52"/>
    </row>
    <row r="40" spans="1:11" x14ac:dyDescent="0.3">
      <c r="A40" t="str">
        <f>'[1]Scouts as of 3-22'!A41&amp;", "&amp;'[1]Scouts as of 3-22'!B41</f>
        <v>Makowski, Matthew</v>
      </c>
      <c r="B40" t="str">
        <f>'[1]Scouts as of 3-22'!C41&amp;"  "&amp;'[1]Scouts as of 3-22'!D41</f>
        <v xml:space="preserve">30604 Shiawassee Rd  </v>
      </c>
      <c r="C40" t="str">
        <f>'[1]Scouts as of 3-22'!E41</f>
        <v>Farmington Hills</v>
      </c>
      <c r="D40" t="str">
        <f>'[1]Scouts as of 3-22'!F41</f>
        <v>MI</v>
      </c>
      <c r="E40">
        <f>'[1]Scouts as of 3-22'!G41</f>
        <v>48336</v>
      </c>
      <c r="F40" t="str">
        <f>'[1]Scouts as of 3-22'!L41</f>
        <v>Scouts in Training</v>
      </c>
      <c r="G40" s="55" t="str">
        <f>'[1]Scouts as of 3-22'!H41</f>
        <v>248-840-6573</v>
      </c>
      <c r="H40" t="str">
        <f>'[1]Scouts as of 3-22'!J41</f>
        <v/>
      </c>
      <c r="K40" s="52"/>
    </row>
    <row r="41" spans="1:11" x14ac:dyDescent="0.3">
      <c r="A41" t="str">
        <f>'[1]Scouts as of 3-22'!A42&amp;", "&amp;'[1]Scouts as of 3-22'!B42</f>
        <v>Malisow, Calvin</v>
      </c>
      <c r="B41" t="str">
        <f>'[1]Scouts as of 3-22'!C42&amp;"  "&amp;'[1]Scouts as of 3-22'!D42</f>
        <v xml:space="preserve">1698 Bolton  </v>
      </c>
      <c r="C41" t="str">
        <f>'[1]Scouts as of 3-22'!E42</f>
        <v>Walled Lake</v>
      </c>
      <c r="D41" t="str">
        <f>'[1]Scouts as of 3-22'!F42</f>
        <v>MI</v>
      </c>
      <c r="E41">
        <f>'[1]Scouts as of 3-22'!G42</f>
        <v>48390</v>
      </c>
      <c r="F41" t="str">
        <f>'[1]Scouts as of 3-22'!L42</f>
        <v>Swole Swine</v>
      </c>
      <c r="G41" s="55" t="str">
        <f>'[1]Scouts as of 3-22'!H42</f>
        <v>(248)624-6314</v>
      </c>
      <c r="H41" t="str">
        <f>'[1]Scouts as of 3-22'!J42</f>
        <v/>
      </c>
      <c r="K41" s="52"/>
    </row>
    <row r="42" spans="1:11" x14ac:dyDescent="0.3">
      <c r="A42" t="str">
        <f>'[1]Scouts as of 3-22'!A43&amp;", "&amp;'[1]Scouts as of 3-22'!B43</f>
        <v>Manninen, Autumn</v>
      </c>
      <c r="B42" t="str">
        <f>'[1]Scouts as of 3-22'!C43&amp;"  "&amp;'[1]Scouts as of 3-22'!D43</f>
        <v xml:space="preserve">23215 Violet St  </v>
      </c>
      <c r="C42" t="str">
        <f>'[1]Scouts as of 3-22'!E43</f>
        <v>Farmington</v>
      </c>
      <c r="D42" t="str">
        <f>'[1]Scouts as of 3-22'!F43</f>
        <v>MI</v>
      </c>
      <c r="E42">
        <f>'[1]Scouts as of 3-22'!G43</f>
        <v>48336</v>
      </c>
      <c r="F42" t="str">
        <f>'[1]Scouts as of 3-22'!L43</f>
        <v>Moose</v>
      </c>
      <c r="G42" s="55" t="str">
        <f>'[1]Scouts as of 3-22'!H43</f>
        <v>248-525-0590</v>
      </c>
      <c r="H42" t="str">
        <f>'[1]Scouts as of 3-22'!J43</f>
        <v/>
      </c>
      <c r="K42" s="52"/>
    </row>
    <row r="43" spans="1:11" x14ac:dyDescent="0.3">
      <c r="A43" t="str">
        <f>'[1]Scouts as of 3-22'!A44&amp;", "&amp;'[1]Scouts as of 3-22'!B44</f>
        <v>Miryala, Tarun</v>
      </c>
      <c r="B43" t="str">
        <f>'[1]Scouts as of 3-22'!C44&amp;"  "&amp;'[1]Scouts as of 3-22'!D44</f>
        <v xml:space="preserve">30074 Willow Ct.  </v>
      </c>
      <c r="C43" t="str">
        <f>'[1]Scouts as of 3-22'!E44</f>
        <v>Farmington Hills</v>
      </c>
      <c r="D43" t="str">
        <f>'[1]Scouts as of 3-22'!F44</f>
        <v>MI</v>
      </c>
      <c r="E43">
        <f>'[1]Scouts as of 3-22'!G44</f>
        <v>48331</v>
      </c>
      <c r="F43" t="str">
        <f>'[1]Scouts as of 3-22'!L44</f>
        <v>Pragmatic Paddlefish</v>
      </c>
      <c r="G43" s="55" t="str">
        <f>'[1]Scouts as of 3-22'!H44</f>
        <v/>
      </c>
      <c r="H43" t="str">
        <f>'[1]Scouts as of 3-22'!J44</f>
        <v/>
      </c>
      <c r="K43" s="52"/>
    </row>
    <row r="44" spans="1:11" x14ac:dyDescent="0.3">
      <c r="A44" t="str">
        <f>'[1]Scouts as of 3-22'!A45&amp;", "&amp;'[1]Scouts as of 3-22'!B45</f>
        <v>Mullins, Ethan</v>
      </c>
      <c r="B44" t="str">
        <f>'[1]Scouts as of 3-22'!C45&amp;"  "&amp;'[1]Scouts as of 3-22'!D45</f>
        <v xml:space="preserve">32425 Dohany Dr  </v>
      </c>
      <c r="C44" t="str">
        <f>'[1]Scouts as of 3-22'!E45</f>
        <v>Farmington Hills</v>
      </c>
      <c r="D44" t="str">
        <f>'[1]Scouts as of 3-22'!F45</f>
        <v>MI</v>
      </c>
      <c r="E44">
        <f>'[1]Scouts as of 3-22'!G45</f>
        <v>48336</v>
      </c>
      <c r="F44" t="str">
        <f>'[1]Scouts as of 3-22'!L45</f>
        <v>Fire Fox</v>
      </c>
      <c r="G44" s="55" t="str">
        <f>'[1]Scouts as of 3-22'!H45</f>
        <v>248-763-3735</v>
      </c>
      <c r="H44" t="str">
        <f>'[1]Scouts as of 3-22'!J45</f>
        <v>emily.mullins@henkel.com</v>
      </c>
      <c r="K44" s="52"/>
    </row>
    <row r="45" spans="1:11" x14ac:dyDescent="0.3">
      <c r="A45" t="str">
        <f>'[1]Scouts as of 3-22'!A46&amp;", "&amp;'[1]Scouts as of 3-22'!B46</f>
        <v>Pamidimukkala, Madhav</v>
      </c>
      <c r="B45" t="str">
        <f>'[1]Scouts as of 3-22'!C46&amp;"  "&amp;'[1]Scouts as of 3-22'!D46</f>
        <v xml:space="preserve">38352 Churchill Ln  </v>
      </c>
      <c r="C45" t="str">
        <f>'[1]Scouts as of 3-22'!E46</f>
        <v>Farmington Hills</v>
      </c>
      <c r="D45" t="str">
        <f>'[1]Scouts as of 3-22'!F46</f>
        <v>MI</v>
      </c>
      <c r="E45">
        <f>'[1]Scouts as of 3-22'!G46</f>
        <v>48331</v>
      </c>
      <c r="F45" t="str">
        <f>'[1]Scouts as of 3-22'!L46</f>
        <v>Scouts in Training</v>
      </c>
      <c r="G45" s="55" t="str">
        <f>'[1]Scouts as of 3-22'!H46</f>
        <v>248-346-3111</v>
      </c>
      <c r="H45" t="str">
        <f>'[1]Scouts as of 3-22'!J46</f>
        <v/>
      </c>
      <c r="K45" s="52"/>
    </row>
    <row r="46" spans="1:11" x14ac:dyDescent="0.3">
      <c r="A46" t="str">
        <f>'[1]Scouts as of 3-22'!A47&amp;", "&amp;'[1]Scouts as of 3-22'!B47</f>
        <v>Perinpanayagam, Jeremy</v>
      </c>
      <c r="B46" t="str">
        <f>'[1]Scouts as of 3-22'!C47&amp;"  "&amp;'[1]Scouts as of 3-22'!D47</f>
        <v xml:space="preserve">27424 Rosewood Ct.  </v>
      </c>
      <c r="C46" t="str">
        <f>'[1]Scouts as of 3-22'!E47</f>
        <v>Farmington Hills</v>
      </c>
      <c r="D46" t="str">
        <f>'[1]Scouts as of 3-22'!F47</f>
        <v>MI</v>
      </c>
      <c r="E46">
        <f>'[1]Scouts as of 3-22'!G47</f>
        <v>48334</v>
      </c>
      <c r="F46" t="str">
        <f>'[1]Scouts as of 3-22'!L47</f>
        <v>Ax men</v>
      </c>
      <c r="G46" s="55" t="str">
        <f>'[1]Scouts as of 3-22'!H47</f>
        <v>248-436-2814</v>
      </c>
      <c r="H46" t="str">
        <f>'[1]Scouts as of 3-22'!J47</f>
        <v/>
      </c>
      <c r="K46" s="52"/>
    </row>
    <row r="47" spans="1:11" x14ac:dyDescent="0.3">
      <c r="A47" t="str">
        <f>'[1]Scouts as of 3-22'!A48&amp;", "&amp;'[1]Scouts as of 3-22'!B48</f>
        <v>Perinpanayagam, Nathan</v>
      </c>
      <c r="B47" t="str">
        <f>'[1]Scouts as of 3-22'!C48&amp;"  "&amp;'[1]Scouts as of 3-22'!D48</f>
        <v xml:space="preserve">27424 Rosewood Ct.  </v>
      </c>
      <c r="C47" t="str">
        <f>'[1]Scouts as of 3-22'!E48</f>
        <v>Farmington Hills</v>
      </c>
      <c r="D47" t="str">
        <f>'[1]Scouts as of 3-22'!F48</f>
        <v>MI</v>
      </c>
      <c r="E47">
        <f>'[1]Scouts as of 3-22'!G48</f>
        <v>48334</v>
      </c>
      <c r="F47" t="str">
        <f>'[1]Scouts as of 3-22'!L48</f>
        <v>Swole Swine</v>
      </c>
      <c r="G47" s="55" t="str">
        <f>'[1]Scouts as of 3-22'!H48</f>
        <v>248-436-2814</v>
      </c>
      <c r="H47" t="str">
        <f>'[1]Scouts as of 3-22'!J48</f>
        <v/>
      </c>
      <c r="K47" s="52"/>
    </row>
    <row r="48" spans="1:11" x14ac:dyDescent="0.3">
      <c r="A48" t="str">
        <f>'[1]Scouts as of 3-22'!A49&amp;", "&amp;'[1]Scouts as of 3-22'!B49</f>
        <v>Peters, Donald</v>
      </c>
      <c r="B48" t="str">
        <f>'[1]Scouts as of 3-22'!C49&amp;"  "&amp;'[1]Scouts as of 3-22'!D49</f>
        <v xml:space="preserve">26400 Meadowview Dr.  </v>
      </c>
      <c r="C48" t="str">
        <f>'[1]Scouts as of 3-22'!E49</f>
        <v>Farmington Hills</v>
      </c>
      <c r="D48" t="str">
        <f>'[1]Scouts as of 3-22'!F49</f>
        <v>MI</v>
      </c>
      <c r="E48">
        <f>'[1]Scouts as of 3-22'!G49</f>
        <v>48331</v>
      </c>
      <c r="F48" t="str">
        <f>'[1]Scouts as of 3-22'!L49</f>
        <v>Pragmatic Paddlefish</v>
      </c>
      <c r="G48" s="55" t="str">
        <f>'[1]Scouts as of 3-22'!H49</f>
        <v>(248)478-4709</v>
      </c>
      <c r="H48" t="str">
        <f>'[1]Scouts as of 3-22'!J49</f>
        <v/>
      </c>
      <c r="K48" s="52"/>
    </row>
    <row r="49" spans="1:11" x14ac:dyDescent="0.3">
      <c r="A49" t="str">
        <f>'[1]Scouts as of 3-22'!A50&amp;", "&amp;'[1]Scouts as of 3-22'!B50</f>
        <v>Phillips, Cam</v>
      </c>
      <c r="B49" t="str">
        <f>'[1]Scouts as of 3-22'!C50&amp;"  "&amp;'[1]Scouts as of 3-22'!D50</f>
        <v xml:space="preserve">30048 Fernhill  </v>
      </c>
      <c r="C49" t="str">
        <f>'[1]Scouts as of 3-22'!E50</f>
        <v>Farmington Hills</v>
      </c>
      <c r="D49" t="str">
        <f>'[1]Scouts as of 3-22'!F50</f>
        <v>MI</v>
      </c>
      <c r="E49">
        <f>'[1]Scouts as of 3-22'!G50</f>
        <v>48334</v>
      </c>
      <c r="F49" t="str">
        <f>'[1]Scouts as of 3-22'!L50</f>
        <v>Ax men</v>
      </c>
      <c r="G49" s="55" t="str">
        <f>'[1]Scouts as of 3-22'!H50</f>
        <v>734-558-1458</v>
      </c>
      <c r="H49" t="str">
        <f>'[1]Scouts as of 3-22'!J50</f>
        <v/>
      </c>
      <c r="K49" s="52"/>
    </row>
    <row r="50" spans="1:11" x14ac:dyDescent="0.3">
      <c r="A50" t="str">
        <f>'[1]Scouts as of 3-22'!A51&amp;", "&amp;'[1]Scouts as of 3-22'!B51</f>
        <v>Pinnamaraju, Sohan</v>
      </c>
      <c r="B50" t="str">
        <f>'[1]Scouts as of 3-22'!C51&amp;"  "&amp;'[1]Scouts as of 3-22'!D51</f>
        <v xml:space="preserve">36851 Blanchard Blvd Apt 202  </v>
      </c>
      <c r="C50" t="str">
        <f>'[1]Scouts as of 3-22'!E51</f>
        <v>Farmington</v>
      </c>
      <c r="D50" t="str">
        <f>'[1]Scouts as of 3-22'!F51</f>
        <v>MI</v>
      </c>
      <c r="E50">
        <f>'[1]Scouts as of 3-22'!G51</f>
        <v>48335</v>
      </c>
      <c r="F50" t="str">
        <f>'[1]Scouts as of 3-22'!L51</f>
        <v>Pragmatic Paddlefish</v>
      </c>
      <c r="G50" s="55" t="str">
        <f>'[1]Scouts as of 3-22'!H51</f>
        <v>(248)477-4428</v>
      </c>
      <c r="H50" t="str">
        <f>'[1]Scouts as of 3-22'!J51</f>
        <v>sohanp@outlook.com</v>
      </c>
      <c r="K50" s="52"/>
    </row>
    <row r="51" spans="1:11" x14ac:dyDescent="0.3">
      <c r="A51" t="str">
        <f>'[1]Scouts as of 3-22'!A52&amp;", "&amp;'[1]Scouts as of 3-22'!B52</f>
        <v>Ramkumar, Nithin</v>
      </c>
      <c r="B51" t="str">
        <f>'[1]Scouts as of 3-22'!C52&amp;"  "&amp;'[1]Scouts as of 3-22'!D52</f>
        <v xml:space="preserve">38284 Golf Pointe Blvd.  </v>
      </c>
      <c r="C51" t="str">
        <f>'[1]Scouts as of 3-22'!E52</f>
        <v>Farmington Hills</v>
      </c>
      <c r="D51" t="str">
        <f>'[1]Scouts as of 3-22'!F52</f>
        <v>MI</v>
      </c>
      <c r="E51">
        <f>'[1]Scouts as of 3-22'!G52</f>
        <v>48331</v>
      </c>
      <c r="F51" t="str">
        <f>'[1]Scouts as of 3-22'!L52</f>
        <v>Kings Men</v>
      </c>
      <c r="G51" s="55" t="str">
        <f>'[1]Scouts as of 3-22'!H52</f>
        <v>248-862-1486</v>
      </c>
      <c r="H51" t="str">
        <f>'[1]Scouts as of 3-22'!J52</f>
        <v/>
      </c>
      <c r="K51" s="52"/>
    </row>
    <row r="52" spans="1:11" x14ac:dyDescent="0.3">
      <c r="A52" t="str">
        <f>'[1]Scouts as of 3-22'!A53&amp;", "&amp;'[1]Scouts as of 3-22'!B53</f>
        <v>Reese, Jonas</v>
      </c>
      <c r="B52" t="str">
        <f>'[1]Scouts as of 3-22'!C53&amp;"  "&amp;'[1]Scouts as of 3-22'!D53</f>
        <v xml:space="preserve">30329 Castleford  </v>
      </c>
      <c r="C52" t="str">
        <f>'[1]Scouts as of 3-22'!E53</f>
        <v>Farmington Hills</v>
      </c>
      <c r="D52" t="str">
        <f>'[1]Scouts as of 3-22'!F53</f>
        <v>MI</v>
      </c>
      <c r="E52">
        <f>'[1]Scouts as of 3-22'!G53</f>
        <v>48331</v>
      </c>
      <c r="F52" t="str">
        <f>'[1]Scouts as of 3-22'!L53</f>
        <v>Paul Bunyan</v>
      </c>
      <c r="G52" s="55" t="str">
        <f>'[1]Scouts as of 3-22'!H53</f>
        <v>419-297-9415</v>
      </c>
      <c r="H52" t="str">
        <f>'[1]Scouts as of 3-22'!J53</f>
        <v/>
      </c>
      <c r="K52" s="52"/>
    </row>
    <row r="53" spans="1:11" x14ac:dyDescent="0.3">
      <c r="A53" t="str">
        <f>'[1]Scouts as of 3-22'!A54&amp;", "&amp;'[1]Scouts as of 3-22'!B54</f>
        <v>Rodrigues, Francisco</v>
      </c>
      <c r="B53" t="str">
        <f>'[1]Scouts as of 3-22'!C54&amp;"  "&amp;'[1]Scouts as of 3-22'!D54</f>
        <v xml:space="preserve">24702 Independence Dr  </v>
      </c>
      <c r="C53" t="str">
        <f>'[1]Scouts as of 3-22'!E54</f>
        <v>Farmington Hills</v>
      </c>
      <c r="D53" t="str">
        <f>'[1]Scouts as of 3-22'!F54</f>
        <v>MI</v>
      </c>
      <c r="E53">
        <f>'[1]Scouts as of 3-22'!G54</f>
        <v>48335</v>
      </c>
      <c r="F53" t="str">
        <f>'[1]Scouts as of 3-22'!L54</f>
        <v>Fire Fox</v>
      </c>
      <c r="G53" s="55" t="str">
        <f>'[1]Scouts as of 3-22'!H54</f>
        <v/>
      </c>
      <c r="H53" t="str">
        <f>'[1]Scouts as of 3-22'!J54</f>
        <v/>
      </c>
      <c r="K53" s="52"/>
    </row>
    <row r="54" spans="1:11" x14ac:dyDescent="0.3">
      <c r="A54" t="str">
        <f>'[1]Scouts as of 3-22'!A55&amp;", "&amp;'[1]Scouts as of 3-22'!B55</f>
        <v>Romine, David</v>
      </c>
      <c r="B54" t="str">
        <f>'[1]Scouts as of 3-22'!C55&amp;"  "&amp;'[1]Scouts as of 3-22'!D55</f>
        <v xml:space="preserve">29257 Shenandoah  </v>
      </c>
      <c r="C54" t="str">
        <f>'[1]Scouts as of 3-22'!E55</f>
        <v>Farmington Hills</v>
      </c>
      <c r="D54" t="str">
        <f>'[1]Scouts as of 3-22'!F55</f>
        <v>MI</v>
      </c>
      <c r="E54">
        <f>'[1]Scouts as of 3-22'!G55</f>
        <v>48331</v>
      </c>
      <c r="F54" t="str">
        <f>'[1]Scouts as of 3-22'!L55</f>
        <v>College Crew</v>
      </c>
      <c r="G54" s="55" t="str">
        <f>'[1]Scouts as of 3-22'!H55</f>
        <v>(248)324-1816</v>
      </c>
      <c r="H54" t="str">
        <f>'[1]Scouts as of 3-22'!J55</f>
        <v/>
      </c>
      <c r="K54" s="52"/>
    </row>
    <row r="55" spans="1:11" x14ac:dyDescent="0.3">
      <c r="A55" t="str">
        <f>'[1]Scouts as of 3-22'!A56&amp;", "&amp;'[1]Scouts as of 3-22'!B56</f>
        <v>Rouse, Peyton</v>
      </c>
      <c r="B55" t="str">
        <f>'[1]Scouts as of 3-22'!C56&amp;"  "&amp;'[1]Scouts as of 3-22'!D56</f>
        <v xml:space="preserve">3736 Loch Bend Drivw  </v>
      </c>
      <c r="C55" t="str">
        <f>'[1]Scouts as of 3-22'!E56</f>
        <v>Commerce Twp</v>
      </c>
      <c r="D55" t="str">
        <f>'[1]Scouts as of 3-22'!F56</f>
        <v>MI</v>
      </c>
      <c r="E55">
        <f>'[1]Scouts as of 3-22'!G56</f>
        <v>48382</v>
      </c>
      <c r="F55" t="str">
        <f>'[1]Scouts as of 3-22'!L56</f>
        <v>Kings Men</v>
      </c>
      <c r="G55" s="55" t="str">
        <f>'[1]Scouts as of 3-22'!H56</f>
        <v>419-205-2667</v>
      </c>
      <c r="H55" t="str">
        <f>'[1]Scouts as of 3-22'!J56</f>
        <v/>
      </c>
      <c r="K55" s="52"/>
    </row>
    <row r="56" spans="1:11" x14ac:dyDescent="0.3">
      <c r="A56" t="str">
        <f>'[1]Scouts as of 3-22'!A57&amp;", "&amp;'[1]Scouts as of 3-22'!B57</f>
        <v>Ryan, Liam</v>
      </c>
      <c r="B56" t="str">
        <f>'[1]Scouts as of 3-22'!C57&amp;"  "&amp;'[1]Scouts as of 3-22'!D57</f>
        <v xml:space="preserve">29500 Moran St  </v>
      </c>
      <c r="C56" t="str">
        <f>'[1]Scouts as of 3-22'!E57</f>
        <v>Farmington Hills</v>
      </c>
      <c r="D56" t="str">
        <f>'[1]Scouts as of 3-22'!F57</f>
        <v>MI</v>
      </c>
      <c r="E56">
        <f>'[1]Scouts as of 3-22'!G57</f>
        <v>48336</v>
      </c>
      <c r="F56" t="str">
        <f>'[1]Scouts as of 3-22'!L57</f>
        <v>Kings Men</v>
      </c>
      <c r="G56" s="55" t="str">
        <f>'[1]Scouts as of 3-22'!H57</f>
        <v>248-752-2928</v>
      </c>
      <c r="H56" t="str">
        <f>'[1]Scouts as of 3-22'!J57</f>
        <v/>
      </c>
      <c r="K56" s="52"/>
    </row>
    <row r="57" spans="1:11" x14ac:dyDescent="0.3">
      <c r="A57" t="str">
        <f>'[1]Scouts as of 3-22'!A58&amp;", "&amp;'[1]Scouts as of 3-22'!B58</f>
        <v>Sahasrabuddhe, Vyom</v>
      </c>
      <c r="B57" t="str">
        <f>'[1]Scouts as of 3-22'!C58&amp;"  "&amp;'[1]Scouts as of 3-22'!D58</f>
        <v xml:space="preserve">23009 Glenmoor Heights  </v>
      </c>
      <c r="C57" t="str">
        <f>'[1]Scouts as of 3-22'!E58</f>
        <v>Farmington Hills</v>
      </c>
      <c r="D57" t="str">
        <f>'[1]Scouts as of 3-22'!F58</f>
        <v>MI</v>
      </c>
      <c r="E57">
        <f>'[1]Scouts as of 3-22'!G58</f>
        <v>48336</v>
      </c>
      <c r="F57" t="str">
        <f>'[1]Scouts as of 3-22'!L58</f>
        <v>Fire Fox</v>
      </c>
      <c r="G57" s="55" t="str">
        <f>'[1]Scouts as of 3-22'!H58</f>
        <v>248-957-8537</v>
      </c>
      <c r="H57" t="str">
        <f>'[1]Scouts as of 3-22'!J58</f>
        <v/>
      </c>
      <c r="K57" s="52"/>
    </row>
    <row r="58" spans="1:11" x14ac:dyDescent="0.3">
      <c r="A58" t="str">
        <f>'[1]Scouts as of 3-22'!A59&amp;", "&amp;'[1]Scouts as of 3-22'!B59</f>
        <v>Samynathan, Rakshan</v>
      </c>
      <c r="B58" t="str">
        <f>'[1]Scouts as of 3-22'!C59&amp;"  "&amp;'[1]Scouts as of 3-22'!D59</f>
        <v xml:space="preserve">43651 Cherrywood Ln  </v>
      </c>
      <c r="C58" t="str">
        <f>'[1]Scouts as of 3-22'!E59</f>
        <v>Canton</v>
      </c>
      <c r="D58" t="str">
        <f>'[1]Scouts as of 3-22'!F59</f>
        <v>MI</v>
      </c>
      <c r="E58">
        <f>'[1]Scouts as of 3-22'!G59</f>
        <v>48188</v>
      </c>
      <c r="F58" t="str">
        <f>'[1]Scouts as of 3-22'!L59</f>
        <v>Swole Swine</v>
      </c>
      <c r="G58" s="55" t="str">
        <f>'[1]Scouts as of 3-22'!H59</f>
        <v>(734)844-1678</v>
      </c>
      <c r="H58" t="str">
        <f>'[1]Scouts as of 3-22'!J59</f>
        <v/>
      </c>
      <c r="K58" s="52"/>
    </row>
    <row r="59" spans="1:11" x14ac:dyDescent="0.3">
      <c r="A59" t="str">
        <f>'[1]Scouts as of 3-22'!A60&amp;", "&amp;'[1]Scouts as of 3-22'!B60</f>
        <v>Schilke, Ray</v>
      </c>
      <c r="B59" t="str">
        <f>'[1]Scouts as of 3-22'!C60&amp;"  "&amp;'[1]Scouts as of 3-22'!D60</f>
        <v xml:space="preserve">32492 Shady Ridge Dr  </v>
      </c>
      <c r="C59" t="str">
        <f>'[1]Scouts as of 3-22'!E60</f>
        <v>Farmington Hills</v>
      </c>
      <c r="D59" t="str">
        <f>'[1]Scouts as of 3-22'!F60</f>
        <v>MI</v>
      </c>
      <c r="E59">
        <f>'[1]Scouts as of 3-22'!G60</f>
        <v>48336</v>
      </c>
      <c r="F59" t="str">
        <f>'[1]Scouts as of 3-22'!L60</f>
        <v>Paul Bunyan</v>
      </c>
      <c r="G59" s="55" t="str">
        <f>'[1]Scouts as of 3-22'!H60</f>
        <v>734-421-3254</v>
      </c>
      <c r="H59" t="str">
        <f>'[1]Scouts as of 3-22'!J60</f>
        <v/>
      </c>
      <c r="K59" s="52"/>
    </row>
    <row r="60" spans="1:11" x14ac:dyDescent="0.3">
      <c r="A60" t="str">
        <f>'[1]Scouts as of 3-22'!A61&amp;", "&amp;'[1]Scouts as of 3-22'!B61</f>
        <v>Schmidt, Elizabeth</v>
      </c>
      <c r="B60" t="str">
        <f>'[1]Scouts as of 3-22'!C61&amp;"  "&amp;'[1]Scouts as of 3-22'!D61</f>
        <v xml:space="preserve">37730 Wendy Lee  </v>
      </c>
      <c r="C60" t="str">
        <f>'[1]Scouts as of 3-22'!E61</f>
        <v>Farmington Hills</v>
      </c>
      <c r="D60" t="str">
        <f>'[1]Scouts as of 3-22'!F61</f>
        <v>MI</v>
      </c>
      <c r="E60">
        <f>'[1]Scouts as of 3-22'!G61</f>
        <v>48331</v>
      </c>
      <c r="F60" t="str">
        <f>'[1]Scouts as of 3-22'!L61</f>
        <v>College Crew</v>
      </c>
      <c r="G60" s="55" t="str">
        <f>'[1]Scouts as of 3-22'!H61</f>
        <v>(248)471-2691</v>
      </c>
      <c r="H60" t="str">
        <f>'[1]Scouts as of 3-22'!J61</f>
        <v/>
      </c>
      <c r="K60" s="52"/>
    </row>
    <row r="61" spans="1:11" x14ac:dyDescent="0.3">
      <c r="A61" t="str">
        <f>'[1]Scouts as of 3-22'!A62&amp;", "&amp;'[1]Scouts as of 3-22'!B62</f>
        <v>Sheetz, Robert</v>
      </c>
      <c r="B61" t="str">
        <f>'[1]Scouts as of 3-22'!C62&amp;"  "&amp;'[1]Scouts as of 3-22'!D62</f>
        <v xml:space="preserve">22831 Albion Ave  </v>
      </c>
      <c r="C61" t="str">
        <f>'[1]Scouts as of 3-22'!E62</f>
        <v>Farmington Hills</v>
      </c>
      <c r="D61" t="str">
        <f>'[1]Scouts as of 3-22'!F62</f>
        <v>MI</v>
      </c>
      <c r="E61">
        <f>'[1]Scouts as of 3-22'!G62</f>
        <v>48336</v>
      </c>
      <c r="F61" t="str">
        <f>'[1]Scouts as of 3-22'!L62</f>
        <v>Scouts in Training</v>
      </c>
      <c r="G61" s="55" t="str">
        <f>'[1]Scouts as of 3-22'!H62</f>
        <v>248-818-4615</v>
      </c>
      <c r="H61" t="str">
        <f>'[1]Scouts as of 3-22'!J62</f>
        <v/>
      </c>
      <c r="K61" s="52"/>
    </row>
    <row r="62" spans="1:11" x14ac:dyDescent="0.3">
      <c r="A62" t="str">
        <f>'[1]Scouts as of 3-22'!A63&amp;", "&amp;'[1]Scouts as of 3-22'!B63</f>
        <v>Shork, Ryan</v>
      </c>
      <c r="B62" t="str">
        <f>'[1]Scouts as of 3-22'!C63&amp;"  "&amp;'[1]Scouts as of 3-22'!D63</f>
        <v xml:space="preserve">4059 Garfield  </v>
      </c>
      <c r="C62" t="str">
        <f>'[1]Scouts as of 3-22'!E63</f>
        <v>Wayne</v>
      </c>
      <c r="D62" t="str">
        <f>'[1]Scouts as of 3-22'!F63</f>
        <v>MI</v>
      </c>
      <c r="E62">
        <f>'[1]Scouts as of 3-22'!G63</f>
        <v>48184</v>
      </c>
      <c r="F62" t="str">
        <f>'[1]Scouts as of 3-22'!L63</f>
        <v>Pragmatic Paddlefish</v>
      </c>
      <c r="G62" s="55" t="str">
        <f>'[1]Scouts as of 3-22'!H63</f>
        <v>(734)502-6659</v>
      </c>
      <c r="H62" t="str">
        <f>'[1]Scouts as of 3-22'!J63</f>
        <v/>
      </c>
      <c r="K62" s="52"/>
    </row>
    <row r="63" spans="1:11" x14ac:dyDescent="0.3">
      <c r="A63" t="str">
        <f>'[1]Scouts as of 3-22'!A64&amp;", "&amp;'[1]Scouts as of 3-22'!B64</f>
        <v>Silvagi, Frank</v>
      </c>
      <c r="B63" t="str">
        <f>'[1]Scouts as of 3-22'!C64&amp;"  "&amp;'[1]Scouts as of 3-22'!D64</f>
        <v xml:space="preserve">28897 Augusta  </v>
      </c>
      <c r="C63" t="str">
        <f>'[1]Scouts as of 3-22'!E64</f>
        <v>Farmington Hills</v>
      </c>
      <c r="D63" t="str">
        <f>'[1]Scouts as of 3-22'!F64</f>
        <v>MI</v>
      </c>
      <c r="E63">
        <f>'[1]Scouts as of 3-22'!G64</f>
        <v>48331</v>
      </c>
      <c r="F63" t="str">
        <f>'[1]Scouts as of 3-22'!L64</f>
        <v>Paul Bunyan</v>
      </c>
      <c r="G63" s="55" t="str">
        <f>'[1]Scouts as of 3-22'!H64</f>
        <v>(248)840-0284</v>
      </c>
      <c r="H63" t="str">
        <f>'[1]Scouts as of 3-22'!J64</f>
        <v/>
      </c>
      <c r="K63" s="52"/>
    </row>
    <row r="64" spans="1:11" x14ac:dyDescent="0.3">
      <c r="A64" t="str">
        <f>'[1]Scouts as of 3-22'!A65&amp;", "&amp;'[1]Scouts as of 3-22'!B65</f>
        <v>Silvagi, Susie</v>
      </c>
      <c r="B64" t="str">
        <f>'[1]Scouts as of 3-22'!C65&amp;"  "&amp;'[1]Scouts as of 3-22'!D65</f>
        <v xml:space="preserve">28897 Augusta  </v>
      </c>
      <c r="C64" t="str">
        <f>'[1]Scouts as of 3-22'!E65</f>
        <v>Farmington Hills</v>
      </c>
      <c r="D64" t="str">
        <f>'[1]Scouts as of 3-22'!F65</f>
        <v>MI</v>
      </c>
      <c r="E64">
        <f>'[1]Scouts as of 3-22'!G65</f>
        <v>48331</v>
      </c>
      <c r="F64" t="str">
        <f>'[1]Scouts as of 3-22'!L65</f>
        <v>College Crew</v>
      </c>
      <c r="G64" s="55" t="str">
        <f>'[1]Scouts as of 3-22'!H65</f>
        <v>(248)840-0284</v>
      </c>
      <c r="H64" t="str">
        <f>'[1]Scouts as of 3-22'!J65</f>
        <v>susie.silvagi@gmail.com</v>
      </c>
      <c r="K64" s="52"/>
    </row>
    <row r="65" spans="1:11" x14ac:dyDescent="0.3">
      <c r="A65" t="str">
        <f>'[1]Scouts as of 3-22'!A66&amp;", "&amp;'[1]Scouts as of 3-22'!B66</f>
        <v>Simms, Ben</v>
      </c>
      <c r="B65" t="str">
        <f>'[1]Scouts as of 3-22'!C66&amp;"  "&amp;'[1]Scouts as of 3-22'!D66</f>
        <v xml:space="preserve">34457 Oakland  </v>
      </c>
      <c r="C65" t="str">
        <f>'[1]Scouts as of 3-22'!E66</f>
        <v>Farmington</v>
      </c>
      <c r="D65" t="str">
        <f>'[1]Scouts as of 3-22'!F66</f>
        <v>MI</v>
      </c>
      <c r="E65">
        <f>'[1]Scouts as of 3-22'!G66</f>
        <v>48335</v>
      </c>
      <c r="F65" t="str">
        <f>'[1]Scouts as of 3-22'!L66</f>
        <v>Pragmatic Paddlefish</v>
      </c>
      <c r="G65" s="55" t="str">
        <f>'[1]Scouts as of 3-22'!H66</f>
        <v>(248)444-0584</v>
      </c>
      <c r="H65" t="str">
        <f>'[1]Scouts as of 3-22'!J66</f>
        <v/>
      </c>
      <c r="K65" s="52"/>
    </row>
    <row r="66" spans="1:11" x14ac:dyDescent="0.3">
      <c r="A66" t="str">
        <f>'[1]Scouts as of 3-22'!A67&amp;", "&amp;'[1]Scouts as of 3-22'!B67</f>
        <v>Simpson, Timothy</v>
      </c>
      <c r="B66" t="str">
        <f>'[1]Scouts as of 3-22'!C67&amp;"  "&amp;'[1]Scouts as of 3-22'!D67</f>
        <v xml:space="preserve">33903 Ramble Hills Dr.  </v>
      </c>
      <c r="C66" t="str">
        <f>'[1]Scouts as of 3-22'!E67</f>
        <v>Farmington Hills</v>
      </c>
      <c r="D66" t="str">
        <f>'[1]Scouts as of 3-22'!F67</f>
        <v>MI</v>
      </c>
      <c r="E66">
        <f>'[1]Scouts as of 3-22'!G67</f>
        <v>48331</v>
      </c>
      <c r="F66" t="str">
        <f>'[1]Scouts as of 3-22'!L67</f>
        <v>Scouts in Training</v>
      </c>
      <c r="G66" s="55" t="str">
        <f>'[1]Scouts as of 3-22'!H67</f>
        <v>248-935-5268</v>
      </c>
      <c r="H66" t="str">
        <f>'[1]Scouts as of 3-22'!J67</f>
        <v/>
      </c>
      <c r="K66" s="52"/>
    </row>
    <row r="67" spans="1:11" x14ac:dyDescent="0.3">
      <c r="A67" t="str">
        <f>'[1]Scouts as of 3-22'!A68&amp;", "&amp;'[1]Scouts as of 3-22'!B68</f>
        <v>Smith, Colin</v>
      </c>
      <c r="B67" t="str">
        <f>'[1]Scouts as of 3-22'!C68&amp;"  "&amp;'[1]Scouts as of 3-22'!D68</f>
        <v xml:space="preserve">29317 Whistler Drive  </v>
      </c>
      <c r="C67" t="str">
        <f>'[1]Scouts as of 3-22'!E68</f>
        <v>Novi</v>
      </c>
      <c r="D67" t="str">
        <f>'[1]Scouts as of 3-22'!F68</f>
        <v>MI</v>
      </c>
      <c r="E67">
        <f>'[1]Scouts as of 3-22'!G68</f>
        <v>48377</v>
      </c>
      <c r="F67" t="str">
        <f>'[1]Scouts as of 3-22'!L68</f>
        <v>Paul Bunyan</v>
      </c>
      <c r="G67" s="55" t="str">
        <f>'[1]Scouts as of 3-22'!H68</f>
        <v>(248)308-4968</v>
      </c>
      <c r="H67" t="str">
        <f>'[1]Scouts as of 3-22'!J68</f>
        <v/>
      </c>
      <c r="K67" s="52"/>
    </row>
    <row r="68" spans="1:11" x14ac:dyDescent="0.3">
      <c r="A68" t="str">
        <f>'[1]Scouts as of 3-22'!A69&amp;", "&amp;'[1]Scouts as of 3-22'!B69</f>
        <v>Swafford, Jonah</v>
      </c>
      <c r="B68" t="str">
        <f>'[1]Scouts as of 3-22'!C69&amp;"  "&amp;'[1]Scouts as of 3-22'!D69</f>
        <v xml:space="preserve">34356 Glouster Cir  </v>
      </c>
      <c r="C68" t="str">
        <f>'[1]Scouts as of 3-22'!E69</f>
        <v>Farmington Hills</v>
      </c>
      <c r="D68" t="str">
        <f>'[1]Scouts as of 3-22'!F69</f>
        <v>MI</v>
      </c>
      <c r="E68">
        <f>'[1]Scouts as of 3-22'!G69</f>
        <v>48331</v>
      </c>
      <c r="F68" t="str">
        <f>'[1]Scouts as of 3-22'!L69</f>
        <v>Pragmatic Paddlefish</v>
      </c>
      <c r="G68" s="55" t="str">
        <f>'[1]Scouts as of 3-22'!H69</f>
        <v>517-282-0756</v>
      </c>
      <c r="H68" t="str">
        <f>'[1]Scouts as of 3-22'!J69</f>
        <v/>
      </c>
      <c r="K68" s="52"/>
    </row>
    <row r="69" spans="1:11" x14ac:dyDescent="0.3">
      <c r="A69" t="str">
        <f>'[1]Scouts as of 3-22'!A70&amp;", "&amp;'[1]Scouts as of 3-22'!B70</f>
        <v>Swafford, Reuben</v>
      </c>
      <c r="B69" t="str">
        <f>'[1]Scouts as of 3-22'!C70&amp;"  "&amp;'[1]Scouts as of 3-22'!D70</f>
        <v xml:space="preserve">34356 Glouster Cir  </v>
      </c>
      <c r="C69" t="str">
        <f>'[1]Scouts as of 3-22'!E70</f>
        <v>Farmington Hills</v>
      </c>
      <c r="D69" t="str">
        <f>'[1]Scouts as of 3-22'!F70</f>
        <v>MI</v>
      </c>
      <c r="E69">
        <f>'[1]Scouts as of 3-22'!G70</f>
        <v>48331</v>
      </c>
      <c r="F69" t="str">
        <f>'[1]Scouts as of 3-22'!L70</f>
        <v>Ax men</v>
      </c>
      <c r="G69" s="55" t="str">
        <f>'[1]Scouts as of 3-22'!H70</f>
        <v>517-282-0756</v>
      </c>
      <c r="H69" t="str">
        <f>'[1]Scouts as of 3-22'!J70</f>
        <v/>
      </c>
      <c r="K69" s="52"/>
    </row>
    <row r="70" spans="1:11" x14ac:dyDescent="0.3">
      <c r="A70" t="str">
        <f>'[1]Scouts as of 3-22'!A71&amp;", "&amp;'[1]Scouts as of 3-22'!B71</f>
        <v>Thomson, Duncan</v>
      </c>
      <c r="B70" t="str">
        <f>'[1]Scouts as of 3-22'!C71&amp;"  "&amp;'[1]Scouts as of 3-22'!D71</f>
        <v xml:space="preserve">22805 Brookdale  </v>
      </c>
      <c r="C70" t="str">
        <f>'[1]Scouts as of 3-22'!E71</f>
        <v>Farmington</v>
      </c>
      <c r="D70" t="str">
        <f>'[1]Scouts as of 3-22'!F71</f>
        <v>MI</v>
      </c>
      <c r="E70">
        <f>'[1]Scouts as of 3-22'!G71</f>
        <v>48336</v>
      </c>
      <c r="F70" t="str">
        <f>'[1]Scouts as of 3-22'!L71</f>
        <v>Swole Swine</v>
      </c>
      <c r="G70" s="55" t="str">
        <f>'[1]Scouts as of 3-22'!H71</f>
        <v>(248)888-9189</v>
      </c>
      <c r="H70" t="str">
        <f>'[1]Scouts as of 3-22'!J71</f>
        <v/>
      </c>
      <c r="K70" s="52"/>
    </row>
    <row r="71" spans="1:11" x14ac:dyDescent="0.3">
      <c r="A71" t="str">
        <f>'[1]Scouts as of 3-22'!A72&amp;", "&amp;'[1]Scouts as of 3-22'!B72</f>
        <v>Tisch, Gavin</v>
      </c>
      <c r="B71" t="str">
        <f>'[1]Scouts as of 3-22'!C72&amp;"  "&amp;'[1]Scouts as of 3-22'!D72</f>
        <v xml:space="preserve">51611 Morgan Dr  </v>
      </c>
      <c r="C71" t="str">
        <f>'[1]Scouts as of 3-22'!E72</f>
        <v>South Lyon</v>
      </c>
      <c r="D71" t="str">
        <f>'[1]Scouts as of 3-22'!F72</f>
        <v>MI</v>
      </c>
      <c r="E71">
        <f>'[1]Scouts as of 3-22'!G72</f>
        <v>48178</v>
      </c>
      <c r="F71" t="str">
        <f>'[1]Scouts as of 3-22'!L72</f>
        <v>Kings Men</v>
      </c>
      <c r="G71" s="55" t="str">
        <f>'[1]Scouts as of 3-22'!H72</f>
        <v>248-264-6033</v>
      </c>
      <c r="H71" t="str">
        <f>'[1]Scouts as of 3-22'!J72</f>
        <v/>
      </c>
      <c r="K71" s="52"/>
    </row>
    <row r="72" spans="1:11" x14ac:dyDescent="0.3">
      <c r="A72" t="str">
        <f>'[1]Scouts as of 3-22'!A73&amp;", "&amp;'[1]Scouts as of 3-22'!B73</f>
        <v>Tuzzolino, Carmelo</v>
      </c>
      <c r="B72" t="str">
        <f>'[1]Scouts as of 3-22'!C73&amp;"  "&amp;'[1]Scouts as of 3-22'!D73</f>
        <v xml:space="preserve">22806 Fox Creek  </v>
      </c>
      <c r="C72" t="str">
        <f>'[1]Scouts as of 3-22'!E73</f>
        <v>Farmington Hills</v>
      </c>
      <c r="D72" t="str">
        <f>'[1]Scouts as of 3-22'!F73</f>
        <v>MI</v>
      </c>
      <c r="E72">
        <f>'[1]Scouts as of 3-22'!G73</f>
        <v>48335</v>
      </c>
      <c r="F72" t="str">
        <f>'[1]Scouts as of 3-22'!L73</f>
        <v>Nuclear Narwhals</v>
      </c>
      <c r="G72" s="55" t="str">
        <f>'[1]Scouts as of 3-22'!H73</f>
        <v>248-417-8226</v>
      </c>
      <c r="H72" t="str">
        <f>'[1]Scouts as of 3-22'!J73</f>
        <v/>
      </c>
      <c r="K72" s="52"/>
    </row>
    <row r="73" spans="1:11" x14ac:dyDescent="0.3">
      <c r="A73" t="str">
        <f>'[1]Scouts as of 3-22'!A74&amp;", "&amp;'[1]Scouts as of 3-22'!B74</f>
        <v>Tuzzolino, Pasquale</v>
      </c>
      <c r="B73" t="str">
        <f>'[1]Scouts as of 3-22'!C74&amp;"  "&amp;'[1]Scouts as of 3-22'!D74</f>
        <v xml:space="preserve">22806 Fox Creek  </v>
      </c>
      <c r="C73" t="str">
        <f>'[1]Scouts as of 3-22'!E74</f>
        <v>Farmington Hills</v>
      </c>
      <c r="D73" t="str">
        <f>'[1]Scouts as of 3-22'!F74</f>
        <v>MI</v>
      </c>
      <c r="E73">
        <f>'[1]Scouts as of 3-22'!G74</f>
        <v>48335</v>
      </c>
      <c r="F73" t="str">
        <f>'[1]Scouts as of 3-22'!L74</f>
        <v>Nuclear Narwhals</v>
      </c>
      <c r="G73" s="55" t="str">
        <f>'[1]Scouts as of 3-22'!H74</f>
        <v>248-417-8226</v>
      </c>
      <c r="H73" t="str">
        <f>'[1]Scouts as of 3-22'!J74</f>
        <v/>
      </c>
      <c r="K73" s="52"/>
    </row>
    <row r="74" spans="1:11" x14ac:dyDescent="0.3">
      <c r="A74" t="str">
        <f>'[1]Scouts as of 3-22'!A75&amp;", "&amp;'[1]Scouts as of 3-22'!B75</f>
        <v>Ulmer, Trevor</v>
      </c>
      <c r="B74" t="str">
        <f>'[1]Scouts as of 3-22'!C75&amp;"  "&amp;'[1]Scouts as of 3-22'!D75</f>
        <v xml:space="preserve">9054 Clubwood Dr  </v>
      </c>
      <c r="C74" t="str">
        <f>'[1]Scouts as of 3-22'!E75</f>
        <v>Commerce</v>
      </c>
      <c r="D74" t="str">
        <f>'[1]Scouts as of 3-22'!F75</f>
        <v>MI</v>
      </c>
      <c r="E74">
        <f>'[1]Scouts as of 3-22'!G75</f>
        <v>48390</v>
      </c>
      <c r="F74" t="str">
        <f>'[1]Scouts as of 3-22'!L75</f>
        <v>Paul Bunyan</v>
      </c>
      <c r="G74" s="55" t="str">
        <f>'[1]Scouts as of 3-22'!H75</f>
        <v>(248)521-6250</v>
      </c>
      <c r="H74" t="str">
        <f>'[1]Scouts as of 3-22'!J75</f>
        <v/>
      </c>
      <c r="K74" s="52"/>
    </row>
    <row r="75" spans="1:11" x14ac:dyDescent="0.3">
      <c r="A75" t="str">
        <f>'[1]Scouts as of 3-22'!A76&amp;", "&amp;'[1]Scouts as of 3-22'!B76</f>
        <v>Vestlund, Movitz</v>
      </c>
      <c r="B75" t="str">
        <f>'[1]Scouts as of 3-22'!C76&amp;"  "&amp;'[1]Scouts as of 3-22'!D76</f>
        <v xml:space="preserve">19515 Whitman Ct  </v>
      </c>
      <c r="C75" t="str">
        <f>'[1]Scouts as of 3-22'!E76</f>
        <v>Northville</v>
      </c>
      <c r="D75" t="str">
        <f>'[1]Scouts as of 3-22'!F76</f>
        <v>MI</v>
      </c>
      <c r="E75">
        <f>'[1]Scouts as of 3-22'!G76</f>
        <v>48167</v>
      </c>
      <c r="F75" t="str">
        <f>'[1]Scouts as of 3-22'!L76</f>
        <v>Kings Men</v>
      </c>
      <c r="G75" s="55" t="str">
        <f>'[1]Scouts as of 3-22'!H76</f>
        <v>313-655-5899</v>
      </c>
      <c r="H75" t="str">
        <f>'[1]Scouts as of 3-22'!J76</f>
        <v/>
      </c>
      <c r="K75" s="52"/>
    </row>
    <row r="76" spans="1:11" x14ac:dyDescent="0.3">
      <c r="A76" t="str">
        <f>'[1]Scouts as of 3-22'!A77&amp;", "&amp;'[1]Scouts as of 3-22'!B77</f>
        <v>Wagner, Joshua</v>
      </c>
      <c r="B76" t="str">
        <f>'[1]Scouts as of 3-22'!C77&amp;"  "&amp;'[1]Scouts as of 3-22'!D77</f>
        <v xml:space="preserve">29160 Leesburg Ct  </v>
      </c>
      <c r="C76" t="str">
        <f>'[1]Scouts as of 3-22'!E77</f>
        <v>Farmington Hills</v>
      </c>
      <c r="D76" t="str">
        <f>'[1]Scouts as of 3-22'!F77</f>
        <v>MI</v>
      </c>
      <c r="E76">
        <f>'[1]Scouts as of 3-22'!G77</f>
        <v>48331</v>
      </c>
      <c r="F76" t="str">
        <f>'[1]Scouts as of 3-22'!L77</f>
        <v>Ax men</v>
      </c>
      <c r="G76" s="55" t="str">
        <f>'[1]Scouts as of 3-22'!H77</f>
        <v>734-*751-9898</v>
      </c>
      <c r="H76" t="str">
        <f>'[1]Scouts as of 3-22'!J77</f>
        <v/>
      </c>
      <c r="K76" s="52"/>
    </row>
    <row r="77" spans="1:11" x14ac:dyDescent="0.3">
      <c r="A77" t="str">
        <f>'[1]Scouts as of 3-22'!A78&amp;", "&amp;'[1]Scouts as of 3-22'!B78</f>
        <v>Wauldron, Nicole</v>
      </c>
      <c r="B77" t="str">
        <f>'[1]Scouts as of 3-22'!C78&amp;"  "&amp;'[1]Scouts as of 3-22'!D78</f>
        <v xml:space="preserve">32381 Tareyton Street  </v>
      </c>
      <c r="C77" t="str">
        <f>'[1]Scouts as of 3-22'!E78</f>
        <v>Farmington Hills</v>
      </c>
      <c r="D77" t="str">
        <f>'[1]Scouts as of 3-22'!F78</f>
        <v>MI</v>
      </c>
      <c r="E77">
        <f>'[1]Scouts as of 3-22'!G78</f>
        <v>48334</v>
      </c>
      <c r="F77" t="str">
        <f>'[1]Scouts as of 3-22'!L78</f>
        <v>Paul Bunyan</v>
      </c>
      <c r="G77" s="55" t="str">
        <f>'[1]Scouts as of 3-22'!H78</f>
        <v>(248)462-2360</v>
      </c>
      <c r="H77" t="str">
        <f>'[1]Scouts as of 3-22'!J78</f>
        <v/>
      </c>
      <c r="K77" s="52"/>
    </row>
    <row r="78" spans="1:11" x14ac:dyDescent="0.3">
      <c r="A78" t="str">
        <f>'[1]Scouts as of 3-22'!A79&amp;", "&amp;'[1]Scouts as of 3-22'!B79</f>
        <v>Wauldron, Noah</v>
      </c>
      <c r="B78" t="str">
        <f>'[1]Scouts as of 3-22'!C79&amp;"  "&amp;'[1]Scouts as of 3-22'!D79</f>
        <v xml:space="preserve">32381 Tareyton Street  </v>
      </c>
      <c r="C78" t="str">
        <f>'[1]Scouts as of 3-22'!E79</f>
        <v>Farmington Hills</v>
      </c>
      <c r="D78" t="str">
        <f>'[1]Scouts as of 3-22'!F79</f>
        <v>MI</v>
      </c>
      <c r="E78">
        <f>'[1]Scouts as of 3-22'!G79</f>
        <v>48334</v>
      </c>
      <c r="F78" t="str">
        <f>'[1]Scouts as of 3-22'!L79</f>
        <v>Paul Bunyan</v>
      </c>
      <c r="G78" s="55" t="str">
        <f>'[1]Scouts as of 3-22'!H79</f>
        <v>(248)462-2360</v>
      </c>
      <c r="H78" t="str">
        <f>'[1]Scouts as of 3-22'!J79</f>
        <v/>
      </c>
      <c r="K78" s="52"/>
    </row>
    <row r="79" spans="1:11" x14ac:dyDescent="0.3">
      <c r="A79" t="str">
        <f>'[1]Scouts as of 3-22'!A80&amp;", "&amp;'[1]Scouts as of 3-22'!B80</f>
        <v>Wilburn, Colin</v>
      </c>
      <c r="B79" t="str">
        <f>'[1]Scouts as of 3-22'!C80&amp;"  "&amp;'[1]Scouts as of 3-22'!D80</f>
        <v xml:space="preserve">20209 Woodcreek Blvd  </v>
      </c>
      <c r="C79" t="str">
        <f>'[1]Scouts as of 3-22'!E80</f>
        <v>Northville</v>
      </c>
      <c r="D79" t="str">
        <f>'[1]Scouts as of 3-22'!F80</f>
        <v>MI</v>
      </c>
      <c r="E79">
        <f>'[1]Scouts as of 3-22'!G80</f>
        <v>48167</v>
      </c>
      <c r="F79" t="str">
        <f>'[1]Scouts as of 3-22'!L80</f>
        <v>Fire Fox</v>
      </c>
      <c r="G79" s="55" t="str">
        <f>'[1]Scouts as of 3-22'!H80</f>
        <v>734-589-7461</v>
      </c>
      <c r="H79" t="str">
        <f>'[1]Scouts as of 3-22'!J80</f>
        <v/>
      </c>
      <c r="K79" s="52"/>
    </row>
    <row r="80" spans="1:11" x14ac:dyDescent="0.3">
      <c r="A80" t="str">
        <f>'[1]Scouts as of 3-22'!A81&amp;", "&amp;'[1]Scouts as of 3-22'!B81</f>
        <v>Wilson, Quinn</v>
      </c>
      <c r="B80" t="str">
        <f>'[1]Scouts as of 3-22'!C81&amp;"  "&amp;'[1]Scouts as of 3-22'!D81</f>
        <v xml:space="preserve">24990 Samoset Trail  </v>
      </c>
      <c r="C80" t="str">
        <f>'[1]Scouts as of 3-22'!E81</f>
        <v>Southfield</v>
      </c>
      <c r="D80" t="str">
        <f>'[1]Scouts as of 3-22'!F81</f>
        <v>MI</v>
      </c>
      <c r="E80">
        <f>'[1]Scouts as of 3-22'!G81</f>
        <v>48033</v>
      </c>
      <c r="F80" t="str">
        <f>'[1]Scouts as of 3-22'!L81</f>
        <v>Moose</v>
      </c>
      <c r="G80" s="55" t="str">
        <f>'[1]Scouts as of 3-22'!H81</f>
        <v>313-918-7000</v>
      </c>
      <c r="H80" t="str">
        <f>'[1]Scouts as of 3-22'!J81</f>
        <v/>
      </c>
      <c r="K80" s="52"/>
    </row>
    <row r="81" spans="1:11" x14ac:dyDescent="0.3">
      <c r="A81" t="str">
        <f>'[1]Scouts as of 3-22'!A82&amp;", "&amp;'[1]Scouts as of 3-22'!B82</f>
        <v>Witsil, Daniel</v>
      </c>
      <c r="B81" t="str">
        <f>'[1]Scouts as of 3-22'!C82&amp;"  "&amp;'[1]Scouts as of 3-22'!D82</f>
        <v xml:space="preserve">19 Devonshire Road  </v>
      </c>
      <c r="C81" t="str">
        <f>'[1]Scouts as of 3-22'!E82</f>
        <v>Pleasant Ridge</v>
      </c>
      <c r="D81" t="str">
        <f>'[1]Scouts as of 3-22'!F82</f>
        <v>MI</v>
      </c>
      <c r="E81">
        <f>'[1]Scouts as of 3-22'!G82</f>
        <v>48069</v>
      </c>
      <c r="F81" t="str">
        <f>'[1]Scouts as of 3-22'!L82</f>
        <v>Paul Bunyan</v>
      </c>
      <c r="G81" s="55" t="str">
        <f>'[1]Scouts as of 3-22'!H82</f>
        <v>(248)404-8237</v>
      </c>
      <c r="H81" t="str">
        <f>'[1]Scouts as of 3-22'!J82</f>
        <v>fwitsil@freepress.com</v>
      </c>
      <c r="K81" s="52"/>
    </row>
    <row r="82" spans="1:11" x14ac:dyDescent="0.3">
      <c r="A82" t="str">
        <f>'[1]Scouts as of 3-22'!A83&amp;", "&amp;'[1]Scouts as of 3-22'!B83</f>
        <v>Wolff, Crosby</v>
      </c>
      <c r="B82" t="str">
        <f>'[1]Scouts as of 3-22'!C83&amp;"  "&amp;'[1]Scouts as of 3-22'!D83</f>
        <v xml:space="preserve">23220 Violet St  </v>
      </c>
      <c r="C82" t="str">
        <f>'[1]Scouts as of 3-22'!E83</f>
        <v>Farmington</v>
      </c>
      <c r="D82" t="str">
        <f>'[1]Scouts as of 3-22'!F83</f>
        <v>MI</v>
      </c>
      <c r="E82">
        <f>'[1]Scouts as of 3-22'!G83</f>
        <v>48336</v>
      </c>
      <c r="F82" t="str">
        <f>'[1]Scouts as of 3-22'!L83</f>
        <v>Scouts in Training</v>
      </c>
      <c r="G82" s="55" t="str">
        <f>'[1]Scouts as of 3-22'!H83</f>
        <v>(734)576-1887</v>
      </c>
      <c r="H82" t="str">
        <f>'[1]Scouts as of 3-22'!J83</f>
        <v/>
      </c>
      <c r="K82" s="52"/>
    </row>
    <row r="83" spans="1:11" x14ac:dyDescent="0.3">
      <c r="A83" t="str">
        <f>'[1]Scouts as of 3-22'!A84&amp;", "&amp;'[1]Scouts as of 3-22'!B84</f>
        <v>Workman, Kate</v>
      </c>
      <c r="B83" t="str">
        <f>'[1]Scouts as of 3-22'!C84&amp;"  "&amp;'[1]Scouts as of 3-22'!D84</f>
        <v xml:space="preserve">22819 Brookdale St  </v>
      </c>
      <c r="C83" t="str">
        <f>'[1]Scouts as of 3-22'!E84</f>
        <v>Farmington</v>
      </c>
      <c r="D83" t="str">
        <f>'[1]Scouts as of 3-22'!F84</f>
        <v>MI</v>
      </c>
      <c r="E83">
        <f>'[1]Scouts as of 3-22'!G84</f>
        <v>48336</v>
      </c>
      <c r="F83" t="str">
        <f>'[1]Scouts as of 3-22'!L84</f>
        <v>Paul Bunyan</v>
      </c>
      <c r="G83" s="55" t="str">
        <f>'[1]Scouts as of 3-22'!H84</f>
        <v>248-980-6933</v>
      </c>
      <c r="H83" t="str">
        <f>'[1]Scouts as of 3-22'!J84</f>
        <v/>
      </c>
      <c r="K83" s="52"/>
    </row>
    <row r="84" spans="1:11" x14ac:dyDescent="0.3">
      <c r="A84" t="str">
        <f>'[1]Scouts as of 3-22'!A85&amp;", "&amp;'[1]Scouts as of 3-22'!B85</f>
        <v>Yandora, Grayson</v>
      </c>
      <c r="B84" t="str">
        <f>'[1]Scouts as of 3-22'!C85&amp;"  "&amp;'[1]Scouts as of 3-22'!D85</f>
        <v xml:space="preserve">23930 Creekside  </v>
      </c>
      <c r="C84" t="str">
        <f>'[1]Scouts as of 3-22'!E85</f>
        <v>Farmington Hills</v>
      </c>
      <c r="D84" t="str">
        <f>'[1]Scouts as of 3-22'!F85</f>
        <v>MI</v>
      </c>
      <c r="E84">
        <f>'[1]Scouts as of 3-22'!G85</f>
        <v>48336</v>
      </c>
      <c r="F84" t="str">
        <f>'[1]Scouts as of 3-22'!L85</f>
        <v>Swole Swine</v>
      </c>
      <c r="G84" s="55" t="str">
        <f>'[1]Scouts as of 3-22'!H85</f>
        <v>(248)756-4981</v>
      </c>
      <c r="H84" t="str">
        <f>'[1]Scouts as of 3-22'!J85</f>
        <v/>
      </c>
      <c r="K84" s="52"/>
    </row>
    <row r="85" spans="1:11" x14ac:dyDescent="0.3">
      <c r="A85" t="str">
        <f>'[1]Scouts as of 3-22'!A86&amp;", "&amp;'[1]Scouts as of 3-22'!B86</f>
        <v>Zerbonia, Alex</v>
      </c>
      <c r="B85" t="str">
        <f>'[1]Scouts as of 3-22'!C86&amp;"  "&amp;'[1]Scouts as of 3-22'!D86</f>
        <v xml:space="preserve">25201 Bridlepath  </v>
      </c>
      <c r="C85" t="str">
        <f>'[1]Scouts as of 3-22'!E86</f>
        <v>Farmington Hills</v>
      </c>
      <c r="D85" t="str">
        <f>'[1]Scouts as of 3-22'!F86</f>
        <v>MI</v>
      </c>
      <c r="E85">
        <f>'[1]Scouts as of 3-22'!G86</f>
        <v>48335</v>
      </c>
      <c r="F85" t="str">
        <f>'[1]Scouts as of 3-22'!L86</f>
        <v>Nuclear Narwhals</v>
      </c>
      <c r="G85" s="55" t="str">
        <f>'[1]Scouts as of 3-22'!H86</f>
        <v>248-921-1013</v>
      </c>
      <c r="H85" t="str">
        <f>'[1]Scouts as of 3-22'!J86</f>
        <v/>
      </c>
      <c r="K85" s="52"/>
    </row>
    <row r="86" spans="1:11" x14ac:dyDescent="0.3">
      <c r="A86" t="str">
        <f>'[1]Scouts as of 3-22'!A87&amp;", "&amp;'[1]Scouts as of 3-22'!B87</f>
        <v>Zerbonia, Nathaniel</v>
      </c>
      <c r="B86" t="str">
        <f>'[1]Scouts as of 3-22'!C87&amp;"  "&amp;'[1]Scouts as of 3-22'!D87</f>
        <v xml:space="preserve">25201 Bridlepath  </v>
      </c>
      <c r="C86" t="str">
        <f>'[1]Scouts as of 3-22'!E87</f>
        <v>Farmington Hills</v>
      </c>
      <c r="D86" t="str">
        <f>'[1]Scouts as of 3-22'!F87</f>
        <v>MI</v>
      </c>
      <c r="E86">
        <f>'[1]Scouts as of 3-22'!G87</f>
        <v>48335</v>
      </c>
      <c r="F86" t="str">
        <f>'[1]Scouts as of 3-22'!L87</f>
        <v>Swole Swine</v>
      </c>
      <c r="G86" s="55" t="str">
        <f>'[1]Scouts as of 3-22'!H87</f>
        <v>248-921-1013</v>
      </c>
      <c r="H86" t="str">
        <f>'[1]Scouts as of 3-22'!J87</f>
        <v/>
      </c>
      <c r="K86" s="52"/>
    </row>
    <row r="87" spans="1:11" x14ac:dyDescent="0.3">
      <c r="K87" s="52"/>
    </row>
    <row r="88" spans="1:11" x14ac:dyDescent="0.3">
      <c r="K88" s="52"/>
    </row>
    <row r="89" spans="1:11" x14ac:dyDescent="0.3">
      <c r="K89" s="52"/>
    </row>
    <row r="90" spans="1:11" x14ac:dyDescent="0.3">
      <c r="K90" s="52"/>
    </row>
    <row r="91" spans="1:11" x14ac:dyDescent="0.3">
      <c r="K91" s="52"/>
    </row>
    <row r="92" spans="1:11" x14ac:dyDescent="0.3">
      <c r="K92" s="52"/>
    </row>
    <row r="93" spans="1:11" x14ac:dyDescent="0.3">
      <c r="J93" s="112"/>
      <c r="K93" s="52"/>
    </row>
    <row r="94" spans="1:11" x14ac:dyDescent="0.3">
      <c r="K94" s="52"/>
    </row>
    <row r="95" spans="1:11" x14ac:dyDescent="0.3">
      <c r="K95" s="52"/>
    </row>
    <row r="96" spans="1:11" x14ac:dyDescent="0.3">
      <c r="K96" s="52"/>
    </row>
    <row r="97" spans="11:11" x14ac:dyDescent="0.3">
      <c r="K97" s="52"/>
    </row>
    <row r="98" spans="11:11" x14ac:dyDescent="0.3">
      <c r="K98" s="52"/>
    </row>
    <row r="99" spans="11:11" x14ac:dyDescent="0.3">
      <c r="K99" s="52"/>
    </row>
    <row r="100" spans="11:11" x14ac:dyDescent="0.3">
      <c r="K100" s="52"/>
    </row>
    <row r="101" spans="11:11" x14ac:dyDescent="0.3">
      <c r="K101" s="52"/>
    </row>
    <row r="102" spans="11:11" x14ac:dyDescent="0.3">
      <c r="K102" s="52"/>
    </row>
    <row r="103" spans="11:11" x14ac:dyDescent="0.3">
      <c r="K103" s="52"/>
    </row>
    <row r="104" spans="11:11" x14ac:dyDescent="0.3">
      <c r="K104" s="52"/>
    </row>
    <row r="105" spans="11:11" x14ac:dyDescent="0.3">
      <c r="K105" s="52"/>
    </row>
    <row r="106" spans="11:11" x14ac:dyDescent="0.3">
      <c r="K106" s="52"/>
    </row>
    <row r="107" spans="11:11" x14ac:dyDescent="0.3">
      <c r="K107" s="52"/>
    </row>
    <row r="108" spans="11:11" x14ac:dyDescent="0.3">
      <c r="K108" s="52"/>
    </row>
    <row r="109" spans="11:11" x14ac:dyDescent="0.3">
      <c r="K109" s="52"/>
    </row>
    <row r="110" spans="11:11" x14ac:dyDescent="0.3">
      <c r="K110" s="52"/>
    </row>
    <row r="111" spans="11:11" x14ac:dyDescent="0.3">
      <c r="K111" s="52"/>
    </row>
    <row r="112" spans="11:11" x14ac:dyDescent="0.3">
      <c r="K112" s="52"/>
    </row>
    <row r="113" spans="11:11" x14ac:dyDescent="0.3">
      <c r="K113" s="52"/>
    </row>
    <row r="114" spans="11:11" x14ac:dyDescent="0.3">
      <c r="K114" s="52"/>
    </row>
    <row r="115" spans="11:11" x14ac:dyDescent="0.3">
      <c r="K115" s="52"/>
    </row>
    <row r="116" spans="11:11" x14ac:dyDescent="0.3">
      <c r="K116" s="52"/>
    </row>
    <row r="117" spans="11:11" x14ac:dyDescent="0.3">
      <c r="K117" s="52"/>
    </row>
    <row r="118" spans="11:11" x14ac:dyDescent="0.3">
      <c r="K118" s="52"/>
    </row>
    <row r="119" spans="11:11" x14ac:dyDescent="0.3">
      <c r="K119" s="52"/>
    </row>
    <row r="120" spans="11:11" x14ac:dyDescent="0.3">
      <c r="K120" s="52"/>
    </row>
    <row r="121" spans="11:11" x14ac:dyDescent="0.3">
      <c r="K121" s="52"/>
    </row>
    <row r="122" spans="11:11" x14ac:dyDescent="0.3">
      <c r="K122" s="52"/>
    </row>
    <row r="123" spans="11:11" x14ac:dyDescent="0.3">
      <c r="K123" s="52"/>
    </row>
    <row r="124" spans="11:11" x14ac:dyDescent="0.3">
      <c r="K124" s="52"/>
    </row>
    <row r="125" spans="11:11" x14ac:dyDescent="0.3">
      <c r="K125" s="52"/>
    </row>
    <row r="126" spans="11:11" x14ac:dyDescent="0.3">
      <c r="K126" s="52"/>
    </row>
    <row r="127" spans="11:11" x14ac:dyDescent="0.3">
      <c r="K127" s="52"/>
    </row>
    <row r="128" spans="11:11" x14ac:dyDescent="0.3">
      <c r="K128" s="52"/>
    </row>
    <row r="129" spans="11:11" x14ac:dyDescent="0.3">
      <c r="K129" s="52"/>
    </row>
    <row r="130" spans="11:11" x14ac:dyDescent="0.3">
      <c r="K130" s="52"/>
    </row>
    <row r="131" spans="11:11" x14ac:dyDescent="0.3">
      <c r="K131" s="52"/>
    </row>
    <row r="132" spans="11:11" x14ac:dyDescent="0.3">
      <c r="K132" s="52"/>
    </row>
    <row r="133" spans="11:11" x14ac:dyDescent="0.3">
      <c r="K133" s="52"/>
    </row>
    <row r="134" spans="11:11" x14ac:dyDescent="0.3">
      <c r="K134" s="52"/>
    </row>
    <row r="135" spans="11:11" x14ac:dyDescent="0.3">
      <c r="K135" s="52"/>
    </row>
    <row r="136" spans="11:11" x14ac:dyDescent="0.3">
      <c r="K136" s="52"/>
    </row>
    <row r="137" spans="11:11" x14ac:dyDescent="0.3">
      <c r="K137" s="52"/>
    </row>
    <row r="138" spans="11:11" x14ac:dyDescent="0.3">
      <c r="K138" s="52"/>
    </row>
    <row r="139" spans="11:11" x14ac:dyDescent="0.3">
      <c r="K139" s="52"/>
    </row>
    <row r="140" spans="11:11" x14ac:dyDescent="0.3">
      <c r="K140" s="52"/>
    </row>
    <row r="141" spans="11:11" x14ac:dyDescent="0.3">
      <c r="K141" s="52"/>
    </row>
    <row r="142" spans="11:11" x14ac:dyDescent="0.3">
      <c r="K142" s="52"/>
    </row>
    <row r="143" spans="11:11" x14ac:dyDescent="0.3">
      <c r="K143" s="52"/>
    </row>
    <row r="144" spans="11:11" x14ac:dyDescent="0.3">
      <c r="K144" s="52"/>
    </row>
    <row r="145" spans="11:11" x14ac:dyDescent="0.3">
      <c r="K145" s="52"/>
    </row>
    <row r="146" spans="11:11" x14ac:dyDescent="0.3">
      <c r="K146" s="52"/>
    </row>
    <row r="147" spans="11:11" x14ac:dyDescent="0.3">
      <c r="K147" s="52"/>
    </row>
    <row r="148" spans="11:11" x14ac:dyDescent="0.3">
      <c r="K148" s="52"/>
    </row>
    <row r="149" spans="11:11" x14ac:dyDescent="0.3">
      <c r="K149" s="52"/>
    </row>
    <row r="150" spans="11:11" x14ac:dyDescent="0.3">
      <c r="K150" s="52"/>
    </row>
    <row r="151" spans="11:11" x14ac:dyDescent="0.3">
      <c r="K151" s="52"/>
    </row>
    <row r="152" spans="11:11" x14ac:dyDescent="0.3">
      <c r="K152" s="52"/>
    </row>
    <row r="153" spans="11:11" x14ac:dyDescent="0.3">
      <c r="K153" s="52"/>
    </row>
    <row r="154" spans="11:11" x14ac:dyDescent="0.3">
      <c r="K154" s="52"/>
    </row>
    <row r="155" spans="11:11" x14ac:dyDescent="0.3">
      <c r="K155" s="52"/>
    </row>
    <row r="156" spans="11:11" x14ac:dyDescent="0.3">
      <c r="K156" s="52"/>
    </row>
    <row r="157" spans="11:11" x14ac:dyDescent="0.3">
      <c r="K157" s="52"/>
    </row>
    <row r="158" spans="11:11" x14ac:dyDescent="0.3">
      <c r="K158" s="52"/>
    </row>
    <row r="159" spans="11:11" x14ac:dyDescent="0.3">
      <c r="K159" s="52"/>
    </row>
    <row r="160" spans="11:11" x14ac:dyDescent="0.3">
      <c r="K160" s="52"/>
    </row>
    <row r="161" spans="11:11" x14ac:dyDescent="0.3">
      <c r="K161" s="52"/>
    </row>
    <row r="162" spans="11:11" x14ac:dyDescent="0.3">
      <c r="K162" s="52"/>
    </row>
    <row r="163" spans="11:11" x14ac:dyDescent="0.3">
      <c r="K163" s="52"/>
    </row>
    <row r="164" spans="11:11" x14ac:dyDescent="0.3">
      <c r="K164" s="52"/>
    </row>
    <row r="165" spans="11:11" x14ac:dyDescent="0.3">
      <c r="K165" s="52"/>
    </row>
    <row r="166" spans="11:11" x14ac:dyDescent="0.3">
      <c r="K166" s="52"/>
    </row>
    <row r="167" spans="11:11" x14ac:dyDescent="0.3">
      <c r="K167" s="52"/>
    </row>
    <row r="168" spans="11:11" x14ac:dyDescent="0.3">
      <c r="K168" s="52"/>
    </row>
    <row r="169" spans="11:11" x14ac:dyDescent="0.3">
      <c r="K169" s="52"/>
    </row>
    <row r="170" spans="11:11" x14ac:dyDescent="0.3">
      <c r="K170" s="52"/>
    </row>
    <row r="171" spans="11:11" x14ac:dyDescent="0.3">
      <c r="K171" s="52"/>
    </row>
    <row r="172" spans="11:11" x14ac:dyDescent="0.3">
      <c r="K172" s="52"/>
    </row>
    <row r="173" spans="11:11" x14ac:dyDescent="0.3">
      <c r="K173" s="52"/>
    </row>
    <row r="174" spans="11:11" x14ac:dyDescent="0.3">
      <c r="K174" s="52"/>
    </row>
    <row r="175" spans="11:11" x14ac:dyDescent="0.3">
      <c r="K175" s="52"/>
    </row>
    <row r="176" spans="11:11" x14ac:dyDescent="0.3">
      <c r="K176" s="52"/>
    </row>
    <row r="177" spans="11:11" x14ac:dyDescent="0.3">
      <c r="K177" s="52"/>
    </row>
    <row r="178" spans="11:11" x14ac:dyDescent="0.3">
      <c r="K178" s="52"/>
    </row>
    <row r="179" spans="11:11" x14ac:dyDescent="0.3">
      <c r="K179" s="52"/>
    </row>
    <row r="180" spans="11:11" x14ac:dyDescent="0.3">
      <c r="K180" s="52"/>
    </row>
    <row r="181" spans="11:11" x14ac:dyDescent="0.3">
      <c r="K181" s="52"/>
    </row>
    <row r="182" spans="11:11" x14ac:dyDescent="0.3">
      <c r="K182" s="52"/>
    </row>
    <row r="183" spans="11:11" x14ac:dyDescent="0.3">
      <c r="K183" s="52"/>
    </row>
    <row r="184" spans="11:11" x14ac:dyDescent="0.3">
      <c r="K184" s="52"/>
    </row>
    <row r="185" spans="11:11" x14ac:dyDescent="0.3">
      <c r="K185" s="52"/>
    </row>
    <row r="186" spans="11:11" x14ac:dyDescent="0.3">
      <c r="K186" s="52"/>
    </row>
    <row r="187" spans="11:11" x14ac:dyDescent="0.3">
      <c r="K187" s="52"/>
    </row>
    <row r="188" spans="11:11" x14ac:dyDescent="0.3">
      <c r="K188" s="52"/>
    </row>
    <row r="189" spans="11:11" x14ac:dyDescent="0.3">
      <c r="K189" s="52"/>
    </row>
    <row r="190" spans="11:11" x14ac:dyDescent="0.3">
      <c r="K190" s="52"/>
    </row>
    <row r="191" spans="11:11" x14ac:dyDescent="0.3">
      <c r="K191" s="52"/>
    </row>
    <row r="192" spans="11:11" x14ac:dyDescent="0.3">
      <c r="K192" s="52"/>
    </row>
    <row r="193" spans="11:11" x14ac:dyDescent="0.3">
      <c r="K193" s="52"/>
    </row>
    <row r="194" spans="11:11" x14ac:dyDescent="0.3">
      <c r="K194" s="52"/>
    </row>
    <row r="195" spans="11:11" x14ac:dyDescent="0.3">
      <c r="K195" s="52"/>
    </row>
    <row r="196" spans="11:11" x14ac:dyDescent="0.3">
      <c r="K196" s="52"/>
    </row>
    <row r="197" spans="11:11" x14ac:dyDescent="0.3">
      <c r="K197" s="52"/>
    </row>
    <row r="198" spans="11:11" x14ac:dyDescent="0.3">
      <c r="K198" s="52"/>
    </row>
    <row r="199" spans="11:11" x14ac:dyDescent="0.3">
      <c r="K199" s="52"/>
    </row>
    <row r="200" spans="11:11" x14ac:dyDescent="0.3">
      <c r="K200" s="52"/>
    </row>
    <row r="201" spans="11:11" x14ac:dyDescent="0.3">
      <c r="K201" s="52"/>
    </row>
    <row r="202" spans="11:11" x14ac:dyDescent="0.3">
      <c r="K202" s="52"/>
    </row>
    <row r="203" spans="11:11" x14ac:dyDescent="0.3">
      <c r="K203" s="52"/>
    </row>
    <row r="204" spans="11:11" x14ac:dyDescent="0.3">
      <c r="K204" s="52"/>
    </row>
    <row r="205" spans="11:11" x14ac:dyDescent="0.3">
      <c r="K205" s="52"/>
    </row>
    <row r="206" spans="11:11" x14ac:dyDescent="0.3">
      <c r="K206" s="52"/>
    </row>
    <row r="207" spans="11:11" x14ac:dyDescent="0.3">
      <c r="K207" s="52"/>
    </row>
    <row r="208" spans="11:11" x14ac:dyDescent="0.3">
      <c r="K208" s="52"/>
    </row>
    <row r="209" spans="11:11" x14ac:dyDescent="0.3">
      <c r="K209" s="52"/>
    </row>
    <row r="210" spans="11:11" x14ac:dyDescent="0.3">
      <c r="K210" s="52"/>
    </row>
    <row r="211" spans="11:11" x14ac:dyDescent="0.3">
      <c r="K211" s="52"/>
    </row>
    <row r="212" spans="11:11" x14ac:dyDescent="0.3">
      <c r="K212" s="52"/>
    </row>
    <row r="213" spans="11:11" x14ac:dyDescent="0.3">
      <c r="K213" s="52"/>
    </row>
    <row r="214" spans="11:11" x14ac:dyDescent="0.3">
      <c r="K214" s="52"/>
    </row>
    <row r="215" spans="11:11" x14ac:dyDescent="0.3">
      <c r="K215" s="52"/>
    </row>
  </sheetData>
  <phoneticPr fontId="10" type="noConversion"/>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5"/>
  <sheetViews>
    <sheetView workbookViewId="0"/>
  </sheetViews>
  <sheetFormatPr defaultRowHeight="13.2" x14ac:dyDescent="0.25"/>
  <cols>
    <col min="1" max="1" width="14.6640625" customWidth="1"/>
    <col min="4" max="4" width="50.88671875" customWidth="1"/>
  </cols>
  <sheetData>
    <row r="1" spans="1:7" ht="26.4" x14ac:dyDescent="0.25">
      <c r="A1" s="97" t="s">
        <v>157</v>
      </c>
      <c r="B1" s="82" t="s">
        <v>1389</v>
      </c>
      <c r="C1" s="82" t="s">
        <v>1389</v>
      </c>
      <c r="D1" s="78" t="s">
        <v>353</v>
      </c>
      <c r="E1" s="83">
        <f>VLOOKUP(A1,Patrols!$A$2:$C$103,3,1)</f>
        <v>8</v>
      </c>
    </row>
    <row r="2" spans="1:7" ht="26.4" x14ac:dyDescent="0.25">
      <c r="A2" s="97" t="s">
        <v>383</v>
      </c>
      <c r="B2" s="82" t="s">
        <v>1389</v>
      </c>
      <c r="C2" s="82" t="s">
        <v>1389</v>
      </c>
      <c r="D2" s="93" t="s">
        <v>353</v>
      </c>
      <c r="E2" s="83">
        <f>VLOOKUP(A2,Patrols!$A$2:$C$103,3,1)</f>
        <v>7</v>
      </c>
    </row>
    <row r="3" spans="1:7" ht="39.6" x14ac:dyDescent="0.25">
      <c r="A3" s="97" t="s">
        <v>68</v>
      </c>
      <c r="B3" s="95" t="s">
        <v>1505</v>
      </c>
      <c r="C3" s="82" t="s">
        <v>1383</v>
      </c>
      <c r="D3" s="78" t="s">
        <v>1487</v>
      </c>
      <c r="E3" s="83">
        <f>VLOOKUP(A3,Patrols!$A$2:$C$103,3,1)</f>
        <v>8</v>
      </c>
    </row>
    <row r="4" spans="1:7" ht="39.6" x14ac:dyDescent="0.25">
      <c r="A4" s="97" t="s">
        <v>187</v>
      </c>
      <c r="B4" s="95" t="s">
        <v>1505</v>
      </c>
      <c r="C4" s="82" t="s">
        <v>1261</v>
      </c>
      <c r="D4" s="89" t="s">
        <v>1534</v>
      </c>
      <c r="E4" s="83">
        <f>VLOOKUP(A4,Patrols!$A$2:$C$103,3,1)</f>
        <v>8</v>
      </c>
    </row>
    <row r="5" spans="1:7" ht="26.4" x14ac:dyDescent="0.25">
      <c r="A5" s="97" t="s">
        <v>378</v>
      </c>
      <c r="B5" s="82" t="s">
        <v>1389</v>
      </c>
      <c r="C5" s="82" t="s">
        <v>1389</v>
      </c>
      <c r="D5" s="78" t="s">
        <v>353</v>
      </c>
      <c r="E5" s="83">
        <f>VLOOKUP(A5,Patrols!$A$2:$C$103,3,1)</f>
        <v>7</v>
      </c>
    </row>
    <row r="6" spans="1:7" x14ac:dyDescent="0.25">
      <c r="A6" s="97" t="s">
        <v>1519</v>
      </c>
      <c r="B6" s="82" t="s">
        <v>1485</v>
      </c>
      <c r="C6" s="82" t="s">
        <v>1485</v>
      </c>
      <c r="D6" s="78"/>
      <c r="E6" s="83">
        <f>VLOOKUP(A6,Patrols!$A$2:$C$103,3,1)</f>
        <v>8</v>
      </c>
    </row>
    <row r="7" spans="1:7" ht="26.4" x14ac:dyDescent="0.25">
      <c r="A7" s="97" t="s">
        <v>80</v>
      </c>
      <c r="B7" s="82" t="s">
        <v>1389</v>
      </c>
      <c r="C7" s="82" t="s">
        <v>1389</v>
      </c>
      <c r="D7" s="78"/>
      <c r="E7" s="83">
        <f>VLOOKUP(A7,Patrols!$A$2:$C$103,3,1)</f>
        <v>8</v>
      </c>
    </row>
    <row r="8" spans="1:7" ht="26.4" x14ac:dyDescent="0.25">
      <c r="A8" s="97" t="s">
        <v>184</v>
      </c>
      <c r="B8" s="82" t="s">
        <v>1389</v>
      </c>
      <c r="C8" s="82" t="s">
        <v>1389</v>
      </c>
      <c r="D8" s="78" t="s">
        <v>1517</v>
      </c>
      <c r="E8" s="83">
        <f>VLOOKUP(A8,Patrols!$A$2:$C$103,3,1)</f>
        <v>10</v>
      </c>
    </row>
    <row r="9" spans="1:7" ht="26.4" x14ac:dyDescent="0.25">
      <c r="A9" s="97" t="s">
        <v>106</v>
      </c>
      <c r="B9" s="82" t="s">
        <v>1389</v>
      </c>
      <c r="C9" s="82" t="s">
        <v>1389</v>
      </c>
      <c r="D9" s="78" t="s">
        <v>353</v>
      </c>
      <c r="E9" s="83">
        <f>VLOOKUP(A9,Patrols!$A$2:$C$103,3,1)</f>
        <v>11</v>
      </c>
    </row>
    <row r="10" spans="1:7" ht="26.4" x14ac:dyDescent="0.25">
      <c r="A10" s="97" t="s">
        <v>34</v>
      </c>
      <c r="B10" s="82" t="s">
        <v>1389</v>
      </c>
      <c r="C10" s="82" t="s">
        <v>1389</v>
      </c>
      <c r="D10" s="78" t="s">
        <v>353</v>
      </c>
      <c r="E10" s="83">
        <f>VLOOKUP(A10,Patrols!$A$2:$C$103,3,1)</f>
        <v>10</v>
      </c>
    </row>
    <row r="11" spans="1:7" ht="39.6" x14ac:dyDescent="0.25">
      <c r="A11" s="97" t="s">
        <v>1382</v>
      </c>
      <c r="B11" s="82" t="s">
        <v>1383</v>
      </c>
      <c r="C11" s="95" t="s">
        <v>1503</v>
      </c>
      <c r="D11" s="78" t="s">
        <v>353</v>
      </c>
      <c r="E11" s="83">
        <f>VLOOKUP(A11,Patrols!$A$2:$C$103,3,1)</f>
        <v>9</v>
      </c>
    </row>
    <row r="12" spans="1:7" ht="26.4" x14ac:dyDescent="0.25">
      <c r="A12" s="98" t="s">
        <v>82</v>
      </c>
      <c r="B12" s="82" t="s">
        <v>1485</v>
      </c>
      <c r="C12" s="82" t="s">
        <v>1485</v>
      </c>
      <c r="D12" s="78" t="s">
        <v>1522</v>
      </c>
      <c r="E12" s="83">
        <f>VLOOKUP(A12,Patrols!$A$2:$C$103,3,1)</f>
        <v>11</v>
      </c>
    </row>
    <row r="13" spans="1:7" ht="26.4" x14ac:dyDescent="0.25">
      <c r="A13" s="97" t="s">
        <v>119</v>
      </c>
      <c r="B13" s="82" t="s">
        <v>1389</v>
      </c>
      <c r="C13" s="82" t="s">
        <v>1383</v>
      </c>
      <c r="D13" s="78" t="s">
        <v>353</v>
      </c>
      <c r="E13" s="83">
        <f>VLOOKUP(A13,Patrols!$A$2:$C$103,3,1)</f>
        <v>10</v>
      </c>
      <c r="G13" s="26"/>
    </row>
    <row r="14" spans="1:7" ht="26.4" x14ac:dyDescent="0.25">
      <c r="A14" s="97" t="s">
        <v>409</v>
      </c>
      <c r="B14" s="82" t="s">
        <v>1389</v>
      </c>
      <c r="C14" s="82" t="s">
        <v>1389</v>
      </c>
      <c r="D14" s="78"/>
      <c r="E14" s="83">
        <f>VLOOKUP(A14,Patrols!$A$2:$C$103,3,1)</f>
        <v>10</v>
      </c>
    </row>
    <row r="15" spans="1:7" ht="26.4" x14ac:dyDescent="0.25">
      <c r="A15" s="97" t="s">
        <v>244</v>
      </c>
      <c r="B15" s="82" t="s">
        <v>1389</v>
      </c>
      <c r="C15" s="82" t="s">
        <v>1389</v>
      </c>
      <c r="D15" s="78"/>
      <c r="E15" s="83">
        <f>VLOOKUP(A15,Patrols!$A$2:$C$103,3,1)</f>
        <v>12</v>
      </c>
    </row>
    <row r="16" spans="1:7" ht="26.4" x14ac:dyDescent="0.25">
      <c r="A16" s="97" t="s">
        <v>1504</v>
      </c>
      <c r="B16" s="82" t="s">
        <v>1389</v>
      </c>
      <c r="C16" s="82" t="s">
        <v>1389</v>
      </c>
      <c r="D16" s="78"/>
      <c r="E16" s="83" t="s">
        <v>354</v>
      </c>
    </row>
    <row r="17" spans="1:9" ht="26.4" x14ac:dyDescent="0.25">
      <c r="A17" s="97" t="s">
        <v>1491</v>
      </c>
      <c r="B17" s="82" t="s">
        <v>1492</v>
      </c>
      <c r="C17" s="82" t="s">
        <v>1492</v>
      </c>
      <c r="D17" s="78"/>
      <c r="E17" s="83">
        <f>VLOOKUP(A17,Patrols!$A$2:$C$103,3,1)</f>
        <v>6</v>
      </c>
    </row>
    <row r="18" spans="1:9" ht="26.4" x14ac:dyDescent="0.25">
      <c r="A18" s="97" t="s">
        <v>1380</v>
      </c>
      <c r="B18" s="82" t="s">
        <v>1389</v>
      </c>
      <c r="C18" s="82" t="s">
        <v>1389</v>
      </c>
      <c r="D18" s="78" t="s">
        <v>353</v>
      </c>
      <c r="E18" s="83">
        <f>VLOOKUP(A18,Patrols!$A$2:$C$103,3,1)</f>
        <v>6</v>
      </c>
    </row>
    <row r="19" spans="1:9" ht="26.4" x14ac:dyDescent="0.25">
      <c r="A19" s="97" t="s">
        <v>1365</v>
      </c>
      <c r="B19" s="82" t="s">
        <v>1389</v>
      </c>
      <c r="C19" s="82" t="s">
        <v>1383</v>
      </c>
      <c r="D19" s="78" t="s">
        <v>353</v>
      </c>
      <c r="E19" s="83">
        <f>VLOOKUP(A19,Patrols!$A$2:$C$103,3,1)</f>
        <v>6</v>
      </c>
    </row>
    <row r="20" spans="1:9" ht="30.6" x14ac:dyDescent="0.25">
      <c r="A20" s="97" t="s">
        <v>1510</v>
      </c>
      <c r="B20" s="86" t="s">
        <v>1489</v>
      </c>
      <c r="C20" s="82" t="s">
        <v>1261</v>
      </c>
      <c r="D20" s="78" t="s">
        <v>1512</v>
      </c>
      <c r="E20" s="83">
        <f>VLOOKUP(A20,Patrols!$A$2:$C$103,3,1)</f>
        <v>6</v>
      </c>
      <c r="G20" s="26"/>
      <c r="I20" s="26"/>
    </row>
    <row r="21" spans="1:9" ht="39.6" x14ac:dyDescent="0.25">
      <c r="A21" s="97" t="s">
        <v>1468</v>
      </c>
      <c r="B21" s="82" t="s">
        <v>1261</v>
      </c>
      <c r="C21" s="82" t="s">
        <v>1490</v>
      </c>
      <c r="D21" s="89"/>
      <c r="E21" s="83">
        <f>VLOOKUP(A21,Patrols!$A$2:$C$103,3,1)</f>
        <v>6</v>
      </c>
    </row>
    <row r="22" spans="1:9" ht="26.4" x14ac:dyDescent="0.25">
      <c r="A22" s="99" t="s">
        <v>134</v>
      </c>
      <c r="B22" s="16" t="s">
        <v>1496</v>
      </c>
      <c r="C22" s="16" t="s">
        <v>1496</v>
      </c>
      <c r="D22" s="92" t="s">
        <v>1524</v>
      </c>
      <c r="E22" s="83">
        <f>VLOOKUP(A22,Patrols!$A$2:$C$103,3,1)</f>
        <v>10</v>
      </c>
    </row>
    <row r="23" spans="1:9" ht="26.4" x14ac:dyDescent="0.25">
      <c r="A23" s="99" t="s">
        <v>71</v>
      </c>
      <c r="B23" s="16" t="s">
        <v>1496</v>
      </c>
      <c r="C23" s="16" t="s">
        <v>1496</v>
      </c>
      <c r="D23" s="92" t="s">
        <v>1524</v>
      </c>
      <c r="E23" s="83">
        <f>VLOOKUP(A23,Patrols!$A$2:$C$103,3,1)</f>
        <v>9</v>
      </c>
    </row>
    <row r="24" spans="1:9" ht="26.4" x14ac:dyDescent="0.25">
      <c r="A24" s="97" t="s">
        <v>1373</v>
      </c>
      <c r="B24" s="82" t="s">
        <v>1389</v>
      </c>
      <c r="C24" s="82" t="s">
        <v>1389</v>
      </c>
      <c r="D24" s="78" t="s">
        <v>1514</v>
      </c>
      <c r="E24" s="83" t="s">
        <v>1368</v>
      </c>
    </row>
    <row r="25" spans="1:9" ht="26.4" x14ac:dyDescent="0.25">
      <c r="A25" s="97" t="s">
        <v>150</v>
      </c>
      <c r="B25" s="82" t="s">
        <v>1389</v>
      </c>
      <c r="C25" s="82" t="s">
        <v>1389</v>
      </c>
      <c r="D25" s="78" t="s">
        <v>353</v>
      </c>
      <c r="E25" s="83">
        <f>VLOOKUP(A25,Patrols!$A$2:$C$103,3,1)</f>
        <v>11</v>
      </c>
    </row>
    <row r="26" spans="1:9" ht="26.4" x14ac:dyDescent="0.25">
      <c r="A26" s="90" t="s">
        <v>1509</v>
      </c>
      <c r="B26" s="82" t="s">
        <v>1389</v>
      </c>
      <c r="C26" s="82" t="s">
        <v>1389</v>
      </c>
      <c r="D26" s="78" t="s">
        <v>353</v>
      </c>
      <c r="E26" s="83" t="s">
        <v>1539</v>
      </c>
    </row>
    <row r="27" spans="1:9" ht="26.4" x14ac:dyDescent="0.25">
      <c r="A27" s="97" t="s">
        <v>158</v>
      </c>
      <c r="B27" s="82" t="s">
        <v>1389</v>
      </c>
      <c r="C27" s="82" t="s">
        <v>1389</v>
      </c>
      <c r="D27" s="78" t="s">
        <v>1506</v>
      </c>
      <c r="E27" s="83">
        <f>VLOOKUP(A27,Patrols!$A$2:$C$103,3,1)</f>
        <v>11</v>
      </c>
    </row>
    <row r="28" spans="1:9" ht="26.4" x14ac:dyDescent="0.25">
      <c r="A28" s="97" t="s">
        <v>111</v>
      </c>
      <c r="B28" s="82" t="s">
        <v>1389</v>
      </c>
      <c r="C28" s="82" t="s">
        <v>1389</v>
      </c>
      <c r="D28" s="78"/>
      <c r="E28" s="83">
        <f>VLOOKUP(A28,Patrols!$A$2:$C$103,3,1)</f>
        <v>9</v>
      </c>
    </row>
    <row r="29" spans="1:9" ht="26.4" x14ac:dyDescent="0.25">
      <c r="A29" s="99" t="s">
        <v>76</v>
      </c>
      <c r="B29" s="16" t="s">
        <v>1389</v>
      </c>
      <c r="C29" s="16" t="s">
        <v>1389</v>
      </c>
      <c r="D29" s="92" t="s">
        <v>353</v>
      </c>
      <c r="E29" s="83">
        <f>VLOOKUP(A29,Patrols!$A$2:$C$103,3,1)</f>
        <v>11</v>
      </c>
    </row>
    <row r="30" spans="1:9" ht="26.4" x14ac:dyDescent="0.25">
      <c r="A30" s="97" t="s">
        <v>10</v>
      </c>
      <c r="B30" s="95" t="s">
        <v>1502</v>
      </c>
      <c r="C30" s="82" t="s">
        <v>1383</v>
      </c>
      <c r="D30" s="78" t="s">
        <v>1521</v>
      </c>
      <c r="E30" s="83">
        <f>VLOOKUP(A30,Patrols!$A$2:$C$103,3,1)</f>
        <v>9</v>
      </c>
    </row>
    <row r="31" spans="1:9" ht="26.4" x14ac:dyDescent="0.25">
      <c r="A31" s="97" t="s">
        <v>13</v>
      </c>
      <c r="B31" s="95" t="s">
        <v>1530</v>
      </c>
      <c r="C31" s="82" t="s">
        <v>1389</v>
      </c>
      <c r="D31" s="78" t="s">
        <v>1535</v>
      </c>
      <c r="E31" s="83">
        <f>VLOOKUP(A31,Patrols!$A$2:$C$103,3,1)</f>
        <v>11</v>
      </c>
    </row>
    <row r="32" spans="1:9" ht="26.4" x14ac:dyDescent="0.25">
      <c r="A32" s="97" t="s">
        <v>1520</v>
      </c>
      <c r="B32" s="82" t="s">
        <v>1492</v>
      </c>
      <c r="C32" s="82" t="s">
        <v>1492</v>
      </c>
      <c r="D32" s="78"/>
      <c r="E32" s="83">
        <f>VLOOKUP(A32,Patrols!$A$2:$C$103,3,1)</f>
        <v>12</v>
      </c>
    </row>
    <row r="33" spans="1:9" ht="26.4" x14ac:dyDescent="0.25">
      <c r="A33" s="97" t="s">
        <v>380</v>
      </c>
      <c r="B33" s="82" t="s">
        <v>1261</v>
      </c>
      <c r="C33" s="82" t="s">
        <v>1261</v>
      </c>
      <c r="D33" s="78" t="s">
        <v>1515</v>
      </c>
      <c r="E33" s="83">
        <f>VLOOKUP(A33,Patrols!$A$2:$C$103,3,1)</f>
        <v>9</v>
      </c>
    </row>
    <row r="34" spans="1:9" ht="39.6" x14ac:dyDescent="0.25">
      <c r="A34" s="97" t="s">
        <v>151</v>
      </c>
      <c r="B34" s="95" t="s">
        <v>1527</v>
      </c>
      <c r="C34" s="82" t="s">
        <v>1389</v>
      </c>
      <c r="D34" s="78" t="s">
        <v>1531</v>
      </c>
      <c r="E34" s="83">
        <f>VLOOKUP(A34,Patrols!$A$2:$C$103,3,1)</f>
        <v>9</v>
      </c>
    </row>
    <row r="35" spans="1:9" ht="39.6" x14ac:dyDescent="0.25">
      <c r="A35" s="97" t="s">
        <v>364</v>
      </c>
      <c r="B35" s="95" t="s">
        <v>1528</v>
      </c>
      <c r="C35" s="82" t="s">
        <v>1383</v>
      </c>
      <c r="D35" s="78" t="s">
        <v>1486</v>
      </c>
      <c r="E35" s="83" t="s">
        <v>355</v>
      </c>
    </row>
    <row r="36" spans="1:9" ht="39.6" x14ac:dyDescent="0.25">
      <c r="A36" s="97" t="s">
        <v>11</v>
      </c>
      <c r="B36" s="82" t="s">
        <v>1261</v>
      </c>
      <c r="C36" s="95" t="s">
        <v>1493</v>
      </c>
      <c r="D36" s="78" t="s">
        <v>353</v>
      </c>
      <c r="E36" s="83">
        <f>VLOOKUP(A36,Patrols!$A$2:$C$103,3,1)</f>
        <v>10</v>
      </c>
    </row>
    <row r="37" spans="1:9" ht="39.6" x14ac:dyDescent="0.25">
      <c r="A37" s="97" t="s">
        <v>118</v>
      </c>
      <c r="B37" s="82" t="s">
        <v>1538</v>
      </c>
      <c r="C37" s="94" t="s">
        <v>1497</v>
      </c>
      <c r="D37" s="78" t="s">
        <v>353</v>
      </c>
      <c r="E37" s="83">
        <f>VLOOKUP(A37,Patrols!$A$2:$C$103,3,1)</f>
        <v>11</v>
      </c>
    </row>
    <row r="38" spans="1:9" ht="26.4" x14ac:dyDescent="0.25">
      <c r="A38" s="97" t="s">
        <v>94</v>
      </c>
      <c r="B38" s="82" t="s">
        <v>1389</v>
      </c>
      <c r="C38" s="82" t="s">
        <v>1389</v>
      </c>
      <c r="D38" s="78" t="s">
        <v>1537</v>
      </c>
      <c r="E38" s="83" t="s">
        <v>355</v>
      </c>
      <c r="G38" s="26" t="s">
        <v>1540</v>
      </c>
      <c r="I38" s="26" t="s">
        <v>1541</v>
      </c>
    </row>
    <row r="39" spans="1:9" ht="26.4" x14ac:dyDescent="0.25">
      <c r="A39" s="97" t="s">
        <v>1533</v>
      </c>
      <c r="B39" s="82" t="s">
        <v>1498</v>
      </c>
      <c r="C39" s="82" t="s">
        <v>1389</v>
      </c>
      <c r="D39" s="78"/>
      <c r="E39" s="83">
        <f>VLOOKUP(A39,Patrols!$A$2:$C$103,3,1)</f>
        <v>6</v>
      </c>
    </row>
    <row r="40" spans="1:9" ht="26.4" x14ac:dyDescent="0.25">
      <c r="A40" s="97" t="s">
        <v>1488</v>
      </c>
      <c r="B40" s="82" t="s">
        <v>1261</v>
      </c>
      <c r="C40" s="82" t="s">
        <v>1389</v>
      </c>
      <c r="D40" s="78" t="s">
        <v>353</v>
      </c>
      <c r="E40" s="83">
        <f>VLOOKUP(A40,Patrols!$A$2:$C$103,3,1)</f>
        <v>6</v>
      </c>
      <c r="G40" s="26"/>
    </row>
    <row r="41" spans="1:9" ht="26.4" x14ac:dyDescent="0.25">
      <c r="A41" s="97" t="s">
        <v>1378</v>
      </c>
      <c r="B41" s="82" t="s">
        <v>1516</v>
      </c>
      <c r="C41" s="82" t="s">
        <v>1516</v>
      </c>
      <c r="D41" s="78" t="s">
        <v>353</v>
      </c>
      <c r="E41" s="83">
        <f>VLOOKUP(A41,Patrols!$A$2:$C$103,3,1)</f>
        <v>8</v>
      </c>
      <c r="G41" s="26"/>
    </row>
    <row r="42" spans="1:9" ht="26.4" x14ac:dyDescent="0.25">
      <c r="A42" s="97" t="s">
        <v>1429</v>
      </c>
      <c r="B42" s="82" t="s">
        <v>1389</v>
      </c>
      <c r="C42" s="82" t="s">
        <v>1389</v>
      </c>
      <c r="D42" s="78" t="s">
        <v>1507</v>
      </c>
      <c r="E42" s="83">
        <f>VLOOKUP(A42,Patrols!$A$2:$C$103,3,1)</f>
        <v>6</v>
      </c>
    </row>
    <row r="43" spans="1:9" ht="39.6" x14ac:dyDescent="0.25">
      <c r="A43" s="97" t="s">
        <v>1381</v>
      </c>
      <c r="B43" s="82" t="s">
        <v>1389</v>
      </c>
      <c r="C43" s="95" t="s">
        <v>1527</v>
      </c>
      <c r="D43" s="78"/>
      <c r="E43" s="83">
        <f>VLOOKUP(A43,Patrols!$A$2:$C$103,3,1)</f>
        <v>6</v>
      </c>
    </row>
    <row r="44" spans="1:9" ht="26.4" x14ac:dyDescent="0.25">
      <c r="A44" s="97" t="s">
        <v>1370</v>
      </c>
      <c r="B44" s="95" t="s">
        <v>1501</v>
      </c>
      <c r="C44" s="82" t="s">
        <v>1389</v>
      </c>
      <c r="D44" s="78" t="s">
        <v>1523</v>
      </c>
      <c r="E44" s="83">
        <f>VLOOKUP(A44,Patrols!$A$2:$C$103,3,1)</f>
        <v>6</v>
      </c>
    </row>
    <row r="45" spans="1:9" ht="26.4" x14ac:dyDescent="0.25">
      <c r="A45" s="97" t="s">
        <v>1500</v>
      </c>
      <c r="B45" s="82" t="s">
        <v>1389</v>
      </c>
      <c r="C45" s="82" t="s">
        <v>1389</v>
      </c>
      <c r="D45" s="78" t="s">
        <v>1518</v>
      </c>
      <c r="E45" s="83" t="s">
        <v>1366</v>
      </c>
    </row>
    <row r="46" spans="1:9" ht="26.4" x14ac:dyDescent="0.25">
      <c r="A46" s="97" t="s">
        <v>333</v>
      </c>
      <c r="B46" s="82" t="s">
        <v>1389</v>
      </c>
      <c r="C46" s="82" t="s">
        <v>1389</v>
      </c>
      <c r="D46" s="78" t="s">
        <v>353</v>
      </c>
      <c r="E46" s="83">
        <f>VLOOKUP(A46,Patrols!$A$2:$C$103,3,1)</f>
        <v>7</v>
      </c>
    </row>
    <row r="47" spans="1:9" ht="30.6" x14ac:dyDescent="0.25">
      <c r="A47" s="97" t="s">
        <v>332</v>
      </c>
      <c r="B47" s="82" t="s">
        <v>1261</v>
      </c>
      <c r="C47" s="82" t="s">
        <v>1261</v>
      </c>
      <c r="D47" s="78" t="s">
        <v>1508</v>
      </c>
      <c r="E47" s="83">
        <f>VLOOKUP(A47,Patrols!$A$2:$C$103,3,1)</f>
        <v>8</v>
      </c>
      <c r="G47" s="26"/>
      <c r="I47" s="26"/>
    </row>
    <row r="48" spans="1:9" ht="39.6" x14ac:dyDescent="0.25">
      <c r="A48" s="97" t="s">
        <v>363</v>
      </c>
      <c r="B48" s="82" t="s">
        <v>1389</v>
      </c>
      <c r="C48" s="95" t="s">
        <v>1494</v>
      </c>
      <c r="D48" s="78" t="s">
        <v>353</v>
      </c>
      <c r="E48" s="83">
        <f>VLOOKUP(A48,Patrols!$A$2:$C$103,3,1)</f>
        <v>8</v>
      </c>
      <c r="G48" s="26"/>
      <c r="I48" s="26"/>
    </row>
    <row r="49" spans="1:5" ht="26.4" x14ac:dyDescent="0.25">
      <c r="A49" s="97" t="s">
        <v>381</v>
      </c>
      <c r="B49" s="82" t="s">
        <v>1389</v>
      </c>
      <c r="C49" s="82" t="s">
        <v>1389</v>
      </c>
      <c r="D49" s="78" t="s">
        <v>1513</v>
      </c>
      <c r="E49" s="83">
        <f>VLOOKUP(A49,Patrols!$A$2:$C$103,3,1)</f>
        <v>7</v>
      </c>
    </row>
    <row r="50" spans="1:5" x14ac:dyDescent="0.25">
      <c r="A50" s="97"/>
      <c r="B50" s="82"/>
      <c r="C50" s="82"/>
      <c r="D50" s="78"/>
      <c r="E50" s="83"/>
    </row>
    <row r="51" spans="1:5" ht="39.6" x14ac:dyDescent="0.25">
      <c r="A51" s="99" t="s">
        <v>954</v>
      </c>
      <c r="B51" s="82" t="s">
        <v>1389</v>
      </c>
      <c r="C51" s="95" t="s">
        <v>1503</v>
      </c>
      <c r="D51" s="92" t="s">
        <v>1536</v>
      </c>
      <c r="E51" s="83">
        <f>VLOOKUP(A51,Patrols!$A$2:$C$103,3,1)</f>
        <v>0</v>
      </c>
    </row>
    <row r="52" spans="1:5" ht="26.4" x14ac:dyDescent="0.25">
      <c r="A52" s="97" t="s">
        <v>67</v>
      </c>
      <c r="B52" s="95" t="s">
        <v>1530</v>
      </c>
      <c r="C52" s="95" t="s">
        <v>1529</v>
      </c>
      <c r="D52" s="78" t="s">
        <v>353</v>
      </c>
      <c r="E52" s="83">
        <f>VLOOKUP(A52,Patrols!$A$2:$C$103,3,1)</f>
        <v>8</v>
      </c>
    </row>
    <row r="53" spans="1:5" ht="26.4" x14ac:dyDescent="0.25">
      <c r="A53" s="99" t="s">
        <v>379</v>
      </c>
      <c r="B53" s="16" t="s">
        <v>1389</v>
      </c>
      <c r="C53" s="16" t="s">
        <v>1389</v>
      </c>
      <c r="D53" s="78" t="s">
        <v>1532</v>
      </c>
      <c r="E53" s="83">
        <f>VLOOKUP(A53,Patrols!$A$2:$C$103,3,1)</f>
        <v>7</v>
      </c>
    </row>
    <row r="54" spans="1:5" ht="26.4" x14ac:dyDescent="0.25">
      <c r="A54" s="97" t="s">
        <v>343</v>
      </c>
      <c r="B54" s="82" t="s">
        <v>1261</v>
      </c>
      <c r="C54" s="95" t="s">
        <v>1346</v>
      </c>
      <c r="D54" s="78" t="s">
        <v>353</v>
      </c>
      <c r="E54" s="83">
        <f>VLOOKUP(A54,Patrols!$A$2:$C$103,3,1)</f>
        <v>7</v>
      </c>
    </row>
    <row r="55" spans="1:5" ht="27" thickBot="1" x14ac:dyDescent="0.3">
      <c r="A55" s="100" t="s">
        <v>347</v>
      </c>
      <c r="B55" s="84" t="s">
        <v>1383</v>
      </c>
      <c r="C55" s="96" t="s">
        <v>1497</v>
      </c>
      <c r="D55" s="87" t="s">
        <v>353</v>
      </c>
      <c r="E55" s="85">
        <f>VLOOKUP(A55,Patrols!$A$2:$C$103,3,1)</f>
        <v>7</v>
      </c>
    </row>
  </sheetData>
  <sortState xmlns:xlrd2="http://schemas.microsoft.com/office/spreadsheetml/2017/richdata2" ref="A1:E55">
    <sortCondition ref="E1:E55"/>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pageSetUpPr fitToPage="1"/>
  </sheetPr>
  <dimension ref="A1:AI828812"/>
  <sheetViews>
    <sheetView workbookViewId="0"/>
  </sheetViews>
  <sheetFormatPr defaultRowHeight="13.5" customHeight="1" x14ac:dyDescent="0.25"/>
  <cols>
    <col min="1" max="1" width="20.44140625" style="35" customWidth="1"/>
    <col min="2" max="3" width="14.33203125" style="35" customWidth="1"/>
    <col min="4" max="4" width="44.33203125" style="37" customWidth="1"/>
    <col min="5" max="5" width="8.6640625" style="32" customWidth="1"/>
    <col min="6" max="6" width="11" style="32" customWidth="1"/>
    <col min="7" max="7" width="11" style="32" hidden="1" customWidth="1"/>
    <col min="8" max="8" width="27" style="26" hidden="1" customWidth="1"/>
    <col min="9" max="9" width="27.88671875" style="26" hidden="1" customWidth="1"/>
    <col min="10" max="10" width="15.5546875" hidden="1" customWidth="1"/>
    <col min="11" max="13" width="8.88671875" hidden="1" customWidth="1"/>
    <col min="14" max="14" width="3.6640625" style="25" hidden="1" customWidth="1"/>
    <col min="15" max="15" width="8.88671875" style="25" hidden="1" customWidth="1"/>
    <col min="16" max="16" width="44.33203125" style="25" hidden="1" customWidth="1"/>
    <col min="17" max="17" width="28.5546875" style="25" customWidth="1"/>
    <col min="18" max="35" width="8.88671875" style="25" customWidth="1"/>
  </cols>
  <sheetData>
    <row r="1" spans="7:10" ht="18" customHeight="1" x14ac:dyDescent="0.25">
      <c r="G1" s="40"/>
    </row>
    <row r="2" spans="7:10" ht="18" customHeight="1" x14ac:dyDescent="0.25"/>
    <row r="3" spans="7:10" ht="18" customHeight="1" x14ac:dyDescent="0.25"/>
    <row r="4" spans="7:10" ht="17.25" customHeight="1" x14ac:dyDescent="0.25">
      <c r="I4" s="33"/>
      <c r="J4" s="3"/>
    </row>
    <row r="5" spans="7:10" ht="17.25" customHeight="1" x14ac:dyDescent="0.25">
      <c r="I5" s="33"/>
      <c r="J5" s="3"/>
    </row>
    <row r="6" spans="7:10" ht="17.25" customHeight="1" x14ac:dyDescent="0.25">
      <c r="I6" s="33"/>
      <c r="J6" s="3"/>
    </row>
    <row r="7" spans="7:10" ht="17.25" customHeight="1" x14ac:dyDescent="0.25">
      <c r="I7" s="33"/>
      <c r="J7" s="3"/>
    </row>
    <row r="8" spans="7:10" ht="17.25" customHeight="1" x14ac:dyDescent="0.25">
      <c r="I8" s="33"/>
      <c r="J8" s="3"/>
    </row>
    <row r="9" spans="7:10" ht="17.25" customHeight="1" x14ac:dyDescent="0.25">
      <c r="I9" s="33"/>
      <c r="J9" s="3"/>
    </row>
    <row r="10" spans="7:10" ht="17.25" customHeight="1" x14ac:dyDescent="0.25">
      <c r="I10" s="33"/>
      <c r="J10" s="3"/>
    </row>
    <row r="11" spans="7:10" ht="17.25" customHeight="1" x14ac:dyDescent="0.25">
      <c r="I11" s="33"/>
      <c r="J11" s="3"/>
    </row>
    <row r="12" spans="7:10" ht="17.25" customHeight="1" x14ac:dyDescent="0.25">
      <c r="I12" s="33"/>
      <c r="J12" s="3"/>
    </row>
    <row r="13" spans="7:10" ht="17.25" customHeight="1" x14ac:dyDescent="0.25">
      <c r="I13" s="33"/>
      <c r="J13" s="3"/>
    </row>
    <row r="14" spans="7:10" ht="17.25" customHeight="1" x14ac:dyDescent="0.25">
      <c r="I14" s="33"/>
      <c r="J14" s="3"/>
    </row>
    <row r="15" spans="7:10" ht="17.25" customHeight="1" x14ac:dyDescent="0.25">
      <c r="I15" s="33"/>
      <c r="J15" s="3"/>
    </row>
    <row r="16" spans="7:10" ht="17.25" customHeight="1" x14ac:dyDescent="0.25">
      <c r="I16" s="33"/>
      <c r="J16" s="3"/>
    </row>
    <row r="17" spans="9:10" ht="17.25" customHeight="1" x14ac:dyDescent="0.25">
      <c r="I17" s="33"/>
      <c r="J17" s="3"/>
    </row>
    <row r="18" spans="9:10" ht="17.25" customHeight="1" x14ac:dyDescent="0.25">
      <c r="I18" s="33"/>
      <c r="J18" s="3"/>
    </row>
    <row r="19" spans="9:10" ht="17.25" customHeight="1" x14ac:dyDescent="0.25">
      <c r="I19" s="33"/>
      <c r="J19" s="3"/>
    </row>
    <row r="20" spans="9:10" ht="17.25" customHeight="1" x14ac:dyDescent="0.25">
      <c r="I20" s="33"/>
      <c r="J20" s="3"/>
    </row>
    <row r="21" spans="9:10" ht="17.25" customHeight="1" x14ac:dyDescent="0.25">
      <c r="I21" s="33"/>
      <c r="J21" s="3"/>
    </row>
    <row r="22" spans="9:10" ht="17.25" customHeight="1" x14ac:dyDescent="0.25">
      <c r="I22" s="33"/>
      <c r="J22" s="3"/>
    </row>
    <row r="23" spans="9:10" ht="17.25" customHeight="1" x14ac:dyDescent="0.25">
      <c r="I23" s="33"/>
      <c r="J23" s="3"/>
    </row>
    <row r="24" spans="9:10" ht="17.25" customHeight="1" x14ac:dyDescent="0.25">
      <c r="I24" s="33"/>
      <c r="J24" s="3"/>
    </row>
    <row r="25" spans="9:10" ht="17.25" customHeight="1" x14ac:dyDescent="0.25">
      <c r="I25" s="33"/>
      <c r="J25" s="3"/>
    </row>
    <row r="26" spans="9:10" ht="17.25" customHeight="1" x14ac:dyDescent="0.25">
      <c r="I26" s="33"/>
      <c r="J26" s="3"/>
    </row>
    <row r="27" spans="9:10" ht="17.25" customHeight="1" x14ac:dyDescent="0.25">
      <c r="I27" s="33"/>
      <c r="J27" s="3"/>
    </row>
    <row r="28" spans="9:10" ht="17.25" customHeight="1" x14ac:dyDescent="0.25">
      <c r="I28" s="33"/>
      <c r="J28" s="3"/>
    </row>
    <row r="29" spans="9:10" ht="17.25" customHeight="1" x14ac:dyDescent="0.25">
      <c r="I29" s="33"/>
      <c r="J29" s="3"/>
    </row>
    <row r="30" spans="9:10" ht="17.25" customHeight="1" x14ac:dyDescent="0.25">
      <c r="I30" s="33"/>
      <c r="J30" s="3"/>
    </row>
    <row r="31" spans="9:10" ht="17.25" customHeight="1" x14ac:dyDescent="0.25">
      <c r="I31" s="33"/>
      <c r="J31" s="3"/>
    </row>
    <row r="32" spans="9:10" ht="17.25" customHeight="1" x14ac:dyDescent="0.25">
      <c r="I32" s="33"/>
      <c r="J32" s="3"/>
    </row>
    <row r="33" spans="9:10" ht="17.25" customHeight="1" x14ac:dyDescent="0.25">
      <c r="I33" s="33"/>
      <c r="J33" s="3"/>
    </row>
    <row r="34" spans="9:10" ht="17.25" customHeight="1" x14ac:dyDescent="0.25">
      <c r="I34" s="33"/>
      <c r="J34" s="3"/>
    </row>
    <row r="35" spans="9:10" ht="17.25" customHeight="1" x14ac:dyDescent="0.25">
      <c r="I35" s="33"/>
      <c r="J35" s="3"/>
    </row>
    <row r="36" spans="9:10" ht="17.25" customHeight="1" x14ac:dyDescent="0.25">
      <c r="I36" s="33"/>
      <c r="J36" s="3"/>
    </row>
    <row r="37" spans="9:10" ht="17.25" customHeight="1" x14ac:dyDescent="0.25">
      <c r="I37" s="33"/>
      <c r="J37" s="3"/>
    </row>
    <row r="38" spans="9:10" ht="17.25" customHeight="1" x14ac:dyDescent="0.25">
      <c r="I38" s="33"/>
      <c r="J38" s="3"/>
    </row>
    <row r="39" spans="9:10" ht="17.25" customHeight="1" x14ac:dyDescent="0.25">
      <c r="I39" s="33"/>
      <c r="J39" s="3"/>
    </row>
    <row r="40" spans="9:10" ht="17.25" customHeight="1" x14ac:dyDescent="0.25">
      <c r="I40" s="33"/>
      <c r="J40" s="3"/>
    </row>
    <row r="41" spans="9:10" ht="17.25" customHeight="1" x14ac:dyDescent="0.25">
      <c r="I41" s="33"/>
      <c r="J41" s="3"/>
    </row>
    <row r="42" spans="9:10" ht="17.25" customHeight="1" x14ac:dyDescent="0.25">
      <c r="I42" s="33"/>
      <c r="J42" s="3"/>
    </row>
    <row r="43" spans="9:10" ht="17.25" customHeight="1" x14ac:dyDescent="0.25">
      <c r="I43" s="33"/>
      <c r="J43" s="3"/>
    </row>
    <row r="44" spans="9:10" ht="17.25" customHeight="1" x14ac:dyDescent="0.25">
      <c r="I44" s="33"/>
      <c r="J44" s="3"/>
    </row>
    <row r="45" spans="9:10" ht="17.25" customHeight="1" x14ac:dyDescent="0.25">
      <c r="I45" s="33"/>
      <c r="J45" s="3"/>
    </row>
    <row r="46" spans="9:10" ht="17.25" customHeight="1" x14ac:dyDescent="0.25">
      <c r="I46" s="33"/>
      <c r="J46" s="3"/>
    </row>
    <row r="47" spans="9:10" ht="17.25" customHeight="1" x14ac:dyDescent="0.25">
      <c r="I47" s="33"/>
      <c r="J47" s="3"/>
    </row>
    <row r="48" spans="9:10" ht="17.25" customHeight="1" x14ac:dyDescent="0.25">
      <c r="I48" s="33"/>
      <c r="J48" s="3"/>
    </row>
    <row r="49" spans="9:10" ht="17.25" customHeight="1" x14ac:dyDescent="0.25">
      <c r="I49" s="33"/>
      <c r="J49" s="3"/>
    </row>
    <row r="50" spans="9:10" ht="17.25" customHeight="1" x14ac:dyDescent="0.25">
      <c r="I50" s="33"/>
      <c r="J50" s="3"/>
    </row>
    <row r="51" spans="9:10" ht="17.25" customHeight="1" x14ac:dyDescent="0.25">
      <c r="I51" s="33"/>
      <c r="J51" s="3"/>
    </row>
    <row r="52" spans="9:10" ht="17.25" customHeight="1" x14ac:dyDescent="0.25">
      <c r="I52" s="33"/>
      <c r="J52" s="3"/>
    </row>
    <row r="53" spans="9:10" ht="17.25" customHeight="1" x14ac:dyDescent="0.25">
      <c r="I53" s="33"/>
      <c r="J53" s="3"/>
    </row>
    <row r="54" spans="9:10" ht="17.25" customHeight="1" x14ac:dyDescent="0.25">
      <c r="I54" s="33"/>
      <c r="J54" s="3"/>
    </row>
    <row r="55" spans="9:10" ht="17.25" customHeight="1" x14ac:dyDescent="0.25">
      <c r="I55" s="33"/>
      <c r="J55" s="3"/>
    </row>
    <row r="56" spans="9:10" ht="17.25" customHeight="1" x14ac:dyDescent="0.25">
      <c r="I56" s="33"/>
      <c r="J56" s="3"/>
    </row>
    <row r="57" spans="9:10" ht="17.25" customHeight="1" x14ac:dyDescent="0.25">
      <c r="I57" s="33"/>
      <c r="J57" s="3"/>
    </row>
    <row r="58" spans="9:10" ht="17.25" customHeight="1" x14ac:dyDescent="0.25">
      <c r="I58" s="33"/>
      <c r="J58" s="3"/>
    </row>
    <row r="59" spans="9:10" ht="17.25" customHeight="1" x14ac:dyDescent="0.25">
      <c r="I59" s="33"/>
      <c r="J59" s="3"/>
    </row>
    <row r="60" spans="9:10" ht="17.25" customHeight="1" x14ac:dyDescent="0.25">
      <c r="I60" s="33"/>
      <c r="J60" s="3"/>
    </row>
    <row r="61" spans="9:10" ht="17.25" customHeight="1" x14ac:dyDescent="0.25">
      <c r="I61" s="33"/>
      <c r="J61" s="3"/>
    </row>
    <row r="62" spans="9:10" ht="17.25" customHeight="1" x14ac:dyDescent="0.25">
      <c r="I62" s="33"/>
      <c r="J62" s="3"/>
    </row>
    <row r="63" spans="9:10" ht="17.25" customHeight="1" x14ac:dyDescent="0.25">
      <c r="I63" s="33"/>
      <c r="J63" s="3"/>
    </row>
    <row r="64" spans="9:10" ht="17.25" customHeight="1" x14ac:dyDescent="0.25">
      <c r="I64" s="33"/>
      <c r="J64" s="3"/>
    </row>
    <row r="65" spans="9:10" ht="17.25" customHeight="1" x14ac:dyDescent="0.25">
      <c r="I65" s="33"/>
      <c r="J65" s="3"/>
    </row>
    <row r="66" spans="9:10" ht="17.25" customHeight="1" x14ac:dyDescent="0.25">
      <c r="I66" s="33"/>
      <c r="J66" s="3"/>
    </row>
    <row r="67" spans="9:10" ht="17.25" customHeight="1" x14ac:dyDescent="0.25">
      <c r="I67" s="33"/>
      <c r="J67" s="3"/>
    </row>
    <row r="68" spans="9:10" ht="17.25" customHeight="1" x14ac:dyDescent="0.25">
      <c r="I68" s="33"/>
      <c r="J68" s="3"/>
    </row>
    <row r="69" spans="9:10" ht="17.25" customHeight="1" x14ac:dyDescent="0.25">
      <c r="I69" s="33"/>
      <c r="J69" s="3"/>
    </row>
    <row r="70" spans="9:10" ht="17.25" customHeight="1" x14ac:dyDescent="0.25">
      <c r="I70" s="33"/>
      <c r="J70" s="3"/>
    </row>
    <row r="71" spans="9:10" ht="17.25" customHeight="1" x14ac:dyDescent="0.25">
      <c r="I71" s="33"/>
      <c r="J71" s="3"/>
    </row>
    <row r="72" spans="9:10" ht="17.25" customHeight="1" x14ac:dyDescent="0.25">
      <c r="I72" s="33"/>
      <c r="J72" s="3"/>
    </row>
    <row r="73" spans="9:10" ht="17.25" customHeight="1" x14ac:dyDescent="0.25">
      <c r="I73" s="33"/>
      <c r="J73" s="3"/>
    </row>
    <row r="74" spans="9:10" ht="17.25" customHeight="1" x14ac:dyDescent="0.25">
      <c r="I74" s="33"/>
      <c r="J74" s="3"/>
    </row>
    <row r="75" spans="9:10" ht="17.25" customHeight="1" x14ac:dyDescent="0.25">
      <c r="I75" s="33"/>
      <c r="J75" s="3"/>
    </row>
    <row r="76" spans="9:10" ht="17.25" customHeight="1" x14ac:dyDescent="0.25">
      <c r="I76" s="33"/>
      <c r="J76" s="3"/>
    </row>
    <row r="77" spans="9:10" ht="17.25" customHeight="1" x14ac:dyDescent="0.25">
      <c r="I77" s="33"/>
      <c r="J77" s="3"/>
    </row>
    <row r="78" spans="9:10" ht="17.25" customHeight="1" x14ac:dyDescent="0.25">
      <c r="I78" s="33"/>
      <c r="J78" s="3"/>
    </row>
    <row r="79" spans="9:10" ht="17.25" customHeight="1" x14ac:dyDescent="0.25">
      <c r="I79" s="33"/>
      <c r="J79" s="3"/>
    </row>
    <row r="80" spans="9:10" ht="17.25" customHeight="1" x14ac:dyDescent="0.25">
      <c r="I80" s="33"/>
      <c r="J80" s="3"/>
    </row>
    <row r="81" spans="7:35" ht="17.25" customHeight="1" x14ac:dyDescent="0.25">
      <c r="I81" s="33"/>
      <c r="J81" s="3"/>
    </row>
    <row r="82" spans="7:35" ht="27.6" customHeight="1" x14ac:dyDescent="0.25">
      <c r="G82" s="2"/>
      <c r="H82" s="16"/>
      <c r="I82" s="16"/>
      <c r="J82" s="2"/>
    </row>
    <row r="83" spans="7:35" ht="30.6" customHeight="1" x14ac:dyDescent="0.25">
      <c r="G83" s="26" t="s">
        <v>1310</v>
      </c>
      <c r="H83" s="26">
        <v>2484269477</v>
      </c>
      <c r="I83" s="26" t="s">
        <v>1308</v>
      </c>
      <c r="J83" t="e">
        <f>LEFT(Registrations!#REF!,2)</f>
        <v>#REF!</v>
      </c>
    </row>
    <row r="84" spans="7:35" customFormat="1" ht="30.6" customHeight="1" x14ac:dyDescent="0.25">
      <c r="G84" s="26" t="s">
        <v>372</v>
      </c>
      <c r="H84" s="26" t="s">
        <v>1314</v>
      </c>
      <c r="I84" s="26" t="s">
        <v>1308</v>
      </c>
      <c r="J84" t="e">
        <f>LEFT(Registrations!#REF!,2)</f>
        <v>#REF!</v>
      </c>
      <c r="O84" s="25"/>
      <c r="P84" s="38"/>
      <c r="Q84" s="38"/>
      <c r="R84" s="25"/>
      <c r="S84" s="25"/>
      <c r="T84" s="25"/>
      <c r="U84" s="25"/>
      <c r="V84" s="25"/>
      <c r="W84" s="25"/>
      <c r="X84" s="25"/>
      <c r="Y84" s="25"/>
      <c r="Z84" s="25"/>
      <c r="AA84" s="25"/>
      <c r="AB84" s="25"/>
      <c r="AC84" s="25"/>
      <c r="AD84" s="25"/>
      <c r="AE84" s="25"/>
      <c r="AF84" s="25"/>
      <c r="AG84" s="25"/>
      <c r="AH84" s="25"/>
      <c r="AI84" s="25"/>
    </row>
    <row r="85" spans="7:35" customFormat="1" ht="30.6" customHeight="1" x14ac:dyDescent="0.25">
      <c r="G85" s="26"/>
      <c r="H85" s="26"/>
      <c r="I85" s="26"/>
      <c r="J85" t="e">
        <f>LEFT(Registrations!#REF!,2)</f>
        <v>#REF!</v>
      </c>
      <c r="O85" s="25"/>
      <c r="P85" s="38"/>
      <c r="Q85" s="38"/>
      <c r="R85" s="25"/>
      <c r="S85" s="25"/>
      <c r="T85" s="25"/>
      <c r="U85" s="25"/>
      <c r="V85" s="25"/>
      <c r="W85" s="25"/>
      <c r="X85" s="25"/>
      <c r="Y85" s="25"/>
      <c r="Z85" s="25"/>
      <c r="AA85" s="25"/>
      <c r="AB85" s="25"/>
      <c r="AC85" s="25"/>
      <c r="AD85" s="25"/>
      <c r="AE85" s="25"/>
      <c r="AF85" s="25"/>
      <c r="AG85" s="25"/>
      <c r="AH85" s="25"/>
      <c r="AI85" s="25"/>
    </row>
    <row r="86" spans="7:35" customFormat="1" ht="30.6" customHeight="1" x14ac:dyDescent="0.25">
      <c r="G86" s="26">
        <v>0</v>
      </c>
      <c r="H86" s="26">
        <v>0</v>
      </c>
      <c r="I86" s="26" t="s">
        <v>1308</v>
      </c>
      <c r="J86" t="e">
        <f>LEFT(Registrations!#REF!,2)</f>
        <v>#REF!</v>
      </c>
      <c r="R86" s="25"/>
      <c r="S86" s="25"/>
      <c r="T86" s="25"/>
      <c r="U86" s="25"/>
      <c r="V86" s="25"/>
      <c r="W86" s="25"/>
      <c r="X86" s="25"/>
      <c r="Y86" s="25"/>
      <c r="Z86" s="25"/>
      <c r="AA86" s="25"/>
      <c r="AB86" s="25"/>
      <c r="AC86" s="25"/>
      <c r="AD86" s="25"/>
      <c r="AE86" s="25"/>
      <c r="AF86" s="25"/>
      <c r="AG86" s="25"/>
      <c r="AH86" s="25"/>
      <c r="AI86" s="25"/>
    </row>
    <row r="87" spans="7:35" customFormat="1" ht="30.6" customHeight="1" x14ac:dyDescent="0.25">
      <c r="G87" s="26"/>
      <c r="H87" s="26"/>
      <c r="I87" s="26"/>
      <c r="J87" t="e">
        <f>LEFT(Registrations!#REF!,2)</f>
        <v>#REF!</v>
      </c>
      <c r="N87" s="25"/>
      <c r="O87" s="25"/>
      <c r="P87" s="38"/>
      <c r="Q87" s="38"/>
      <c r="R87" s="25"/>
      <c r="S87" s="25"/>
      <c r="T87" s="25"/>
      <c r="U87" s="25"/>
      <c r="V87" s="25"/>
      <c r="W87" s="25"/>
      <c r="X87" s="25"/>
      <c r="Y87" s="25"/>
      <c r="Z87" s="25"/>
      <c r="AA87" s="25"/>
      <c r="AB87" s="25"/>
      <c r="AC87" s="25"/>
      <c r="AD87" s="25"/>
      <c r="AE87" s="25"/>
      <c r="AF87" s="25"/>
      <c r="AG87" s="25"/>
      <c r="AH87" s="25"/>
      <c r="AI87" s="25"/>
    </row>
    <row r="88" spans="7:35" customFormat="1" ht="30.6" customHeight="1" x14ac:dyDescent="0.25">
      <c r="G88" s="26" t="s">
        <v>901</v>
      </c>
      <c r="H88" s="26" t="s">
        <v>1321</v>
      </c>
      <c r="I88" s="26" t="s">
        <v>1308</v>
      </c>
      <c r="J88" t="e">
        <f>LEFT(Registrations!#REF!,2)</f>
        <v>#REF!</v>
      </c>
      <c r="O88" s="25"/>
      <c r="P88" s="38"/>
      <c r="Q88" s="38"/>
      <c r="R88" s="25"/>
      <c r="S88" s="25"/>
      <c r="T88" s="25"/>
      <c r="U88" s="25"/>
      <c r="V88" s="25"/>
      <c r="W88" s="25"/>
      <c r="X88" s="25"/>
      <c r="Y88" s="25"/>
      <c r="Z88" s="25"/>
      <c r="AA88" s="25"/>
      <c r="AB88" s="25"/>
      <c r="AC88" s="25"/>
      <c r="AD88" s="25"/>
      <c r="AE88" s="25"/>
      <c r="AF88" s="25"/>
      <c r="AG88" s="25"/>
      <c r="AH88" s="25"/>
      <c r="AI88" s="25"/>
    </row>
    <row r="89" spans="7:35" customFormat="1" ht="30.6" customHeight="1" x14ac:dyDescent="0.25">
      <c r="G89" s="26">
        <v>0</v>
      </c>
      <c r="H89" s="26">
        <v>2483186151</v>
      </c>
      <c r="I89" s="26" t="s">
        <v>1308</v>
      </c>
      <c r="J89" t="e">
        <f>LEFT(Registrations!#REF!,2)</f>
        <v>#REF!</v>
      </c>
      <c r="O89" s="25"/>
      <c r="P89" s="38"/>
      <c r="Q89" s="38"/>
      <c r="R89" s="25"/>
      <c r="S89" s="25"/>
      <c r="T89" s="25"/>
      <c r="U89" s="25"/>
      <c r="V89" s="25"/>
      <c r="W89" s="25"/>
      <c r="X89" s="25"/>
      <c r="Y89" s="25"/>
      <c r="Z89" s="25"/>
      <c r="AA89" s="25"/>
      <c r="AB89" s="25"/>
      <c r="AC89" s="25"/>
      <c r="AD89" s="25"/>
      <c r="AE89" s="25"/>
      <c r="AF89" s="25"/>
      <c r="AG89" s="25"/>
      <c r="AH89" s="25"/>
      <c r="AI89" s="25"/>
    </row>
    <row r="90" spans="7:35" customFormat="1" ht="30.6" customHeight="1" x14ac:dyDescent="0.25">
      <c r="G90" s="26" t="s">
        <v>345</v>
      </c>
      <c r="H90" s="26" t="s">
        <v>1307</v>
      </c>
      <c r="I90" s="26" t="s">
        <v>1308</v>
      </c>
      <c r="J90" t="e">
        <f>LEFT(Registrations!#REF!,2)</f>
        <v>#REF!</v>
      </c>
      <c r="O90" s="25"/>
      <c r="P90" s="38"/>
      <c r="Q90" s="38"/>
      <c r="R90" s="25"/>
      <c r="S90" s="25"/>
      <c r="T90" s="25"/>
      <c r="U90" s="25"/>
      <c r="V90" s="25"/>
      <c r="W90" s="25"/>
      <c r="X90" s="25"/>
      <c r="Y90" s="25"/>
      <c r="Z90" s="25"/>
      <c r="AA90" s="25"/>
      <c r="AB90" s="25"/>
      <c r="AC90" s="25"/>
      <c r="AD90" s="25"/>
      <c r="AE90" s="25"/>
      <c r="AF90" s="25"/>
      <c r="AG90" s="25"/>
      <c r="AH90" s="25"/>
      <c r="AI90" s="25"/>
    </row>
    <row r="91" spans="7:35" customFormat="1" ht="30.6" customHeight="1" x14ac:dyDescent="0.25">
      <c r="G91" s="32"/>
      <c r="H91" s="26"/>
      <c r="I91" s="26"/>
      <c r="J91" t="e">
        <f>LEFT(Registrations!#REF!,2)</f>
        <v>#REF!</v>
      </c>
      <c r="O91" s="25"/>
      <c r="P91" s="38"/>
      <c r="Q91" s="38"/>
      <c r="R91" s="25"/>
      <c r="S91" s="25"/>
      <c r="T91" s="25"/>
      <c r="U91" s="25"/>
      <c r="V91" s="25"/>
      <c r="W91" s="25"/>
      <c r="X91" s="25"/>
      <c r="Y91" s="25"/>
      <c r="Z91" s="25"/>
      <c r="AA91" s="25"/>
      <c r="AB91" s="25"/>
      <c r="AC91" s="25"/>
      <c r="AD91" s="25"/>
      <c r="AE91" s="25"/>
      <c r="AF91" s="25"/>
      <c r="AG91" s="25"/>
      <c r="AH91" s="25"/>
      <c r="AI91" s="25"/>
    </row>
    <row r="92" spans="7:35" customFormat="1" ht="30.6" customHeight="1" x14ac:dyDescent="0.25">
      <c r="G92" s="26"/>
      <c r="H92" s="26"/>
      <c r="I92" s="26"/>
      <c r="J92" t="e">
        <f>LEFT(Registrations!#REF!,2)</f>
        <v>#REF!</v>
      </c>
      <c r="P92" s="38"/>
      <c r="Q92" s="38"/>
      <c r="R92" s="25"/>
      <c r="S92" s="25"/>
      <c r="T92" s="25"/>
      <c r="U92" s="25"/>
      <c r="V92" s="25"/>
      <c r="W92" s="25"/>
      <c r="X92" s="25"/>
      <c r="Y92" s="25"/>
      <c r="Z92" s="25"/>
      <c r="AA92" s="25"/>
      <c r="AB92" s="25"/>
      <c r="AC92" s="25"/>
      <c r="AD92" s="25"/>
      <c r="AE92" s="25"/>
      <c r="AF92" s="25"/>
      <c r="AG92" s="25"/>
      <c r="AH92" s="25"/>
      <c r="AI92" s="25"/>
    </row>
    <row r="93" spans="7:35" customFormat="1" ht="30.6" customHeight="1" x14ac:dyDescent="0.25">
      <c r="G93" s="26"/>
      <c r="H93" s="26"/>
      <c r="I93" s="26"/>
      <c r="J93" t="e">
        <f>LEFT(Registrations!#REF!,2)</f>
        <v>#REF!</v>
      </c>
      <c r="O93" s="25"/>
      <c r="R93" s="25"/>
      <c r="S93" s="25"/>
      <c r="T93" s="25"/>
      <c r="U93" s="25"/>
      <c r="V93" s="25"/>
      <c r="W93" s="25"/>
      <c r="X93" s="25"/>
      <c r="Y93" s="25"/>
      <c r="Z93" s="25"/>
      <c r="AA93" s="25"/>
      <c r="AB93" s="25"/>
      <c r="AC93" s="25"/>
      <c r="AD93" s="25"/>
      <c r="AE93" s="25"/>
      <c r="AF93" s="25"/>
      <c r="AG93" s="25"/>
      <c r="AH93" s="25"/>
      <c r="AI93" s="25"/>
    </row>
    <row r="94" spans="7:35" customFormat="1" ht="30.6" customHeight="1" x14ac:dyDescent="0.25">
      <c r="G94" s="26" t="s">
        <v>922</v>
      </c>
      <c r="H94" s="26" t="s">
        <v>1331</v>
      </c>
      <c r="I94" s="26" t="s">
        <v>1308</v>
      </c>
      <c r="J94" t="e">
        <f>LEFT(Registrations!#REF!,2)</f>
        <v>#REF!</v>
      </c>
      <c r="O94" s="25"/>
      <c r="P94" s="38"/>
      <c r="Q94" s="38"/>
      <c r="R94" s="25"/>
      <c r="S94" s="25"/>
      <c r="T94" s="25"/>
      <c r="U94" s="25"/>
      <c r="V94" s="25"/>
      <c r="W94" s="25"/>
      <c r="X94" s="25"/>
      <c r="Y94" s="25"/>
      <c r="Z94" s="25"/>
      <c r="AA94" s="25"/>
      <c r="AB94" s="25"/>
      <c r="AC94" s="25"/>
      <c r="AD94" s="25"/>
      <c r="AE94" s="25"/>
      <c r="AF94" s="25"/>
      <c r="AG94" s="25"/>
      <c r="AH94" s="25"/>
      <c r="AI94" s="25"/>
    </row>
    <row r="95" spans="7:35" customFormat="1" ht="30.6" customHeight="1" x14ac:dyDescent="0.25">
      <c r="G95" s="26"/>
      <c r="H95" s="26"/>
      <c r="I95" s="26"/>
      <c r="J95" t="e">
        <f>LEFT(Registrations!#REF!,2)</f>
        <v>#REF!</v>
      </c>
      <c r="O95" s="25"/>
      <c r="P95" s="38"/>
      <c r="Q95" s="38"/>
      <c r="R95" s="25"/>
      <c r="S95" s="25"/>
      <c r="T95" s="25"/>
      <c r="U95" s="25"/>
      <c r="V95" s="25"/>
      <c r="W95" s="25"/>
      <c r="X95" s="25"/>
      <c r="Y95" s="25"/>
      <c r="Z95" s="25"/>
      <c r="AA95" s="25"/>
      <c r="AB95" s="25"/>
      <c r="AC95" s="25"/>
      <c r="AD95" s="25"/>
      <c r="AE95" s="25"/>
      <c r="AF95" s="25"/>
      <c r="AG95" s="25"/>
      <c r="AH95" s="25"/>
      <c r="AI95" s="25"/>
    </row>
    <row r="96" spans="7:35" customFormat="1" ht="30.6" customHeight="1" x14ac:dyDescent="0.25">
      <c r="G96" s="32"/>
      <c r="H96" s="26"/>
      <c r="I96" s="26"/>
      <c r="J96" t="e">
        <f>LEFT(Registrations!#REF!,2)</f>
        <v>#REF!</v>
      </c>
      <c r="O96" s="25"/>
      <c r="P96" s="38"/>
      <c r="Q96" s="38"/>
      <c r="R96" s="25"/>
      <c r="S96" s="25"/>
      <c r="T96" s="25"/>
      <c r="U96" s="25"/>
      <c r="V96" s="25"/>
      <c r="W96" s="25"/>
      <c r="X96" s="25"/>
      <c r="Y96" s="25"/>
      <c r="Z96" s="25"/>
      <c r="AA96" s="25"/>
      <c r="AB96" s="25"/>
      <c r="AC96" s="25"/>
      <c r="AD96" s="25"/>
      <c r="AE96" s="25"/>
      <c r="AF96" s="25"/>
      <c r="AG96" s="25"/>
      <c r="AH96" s="25"/>
      <c r="AI96" s="25"/>
    </row>
    <row r="97" spans="7:35" customFormat="1" ht="30.6" customHeight="1" x14ac:dyDescent="0.25">
      <c r="G97" s="26" t="s">
        <v>1317</v>
      </c>
      <c r="H97" s="26">
        <v>12484444969</v>
      </c>
      <c r="I97" s="26" t="s">
        <v>1308</v>
      </c>
      <c r="J97" t="e">
        <f>LEFT(Registrations!#REF!,2)</f>
        <v>#REF!</v>
      </c>
      <c r="P97" s="38"/>
      <c r="Q97" s="38"/>
      <c r="R97" s="25"/>
      <c r="S97" s="25"/>
      <c r="T97" s="25"/>
      <c r="U97" s="25"/>
      <c r="V97" s="25"/>
      <c r="W97" s="25"/>
      <c r="X97" s="25"/>
      <c r="Y97" s="25"/>
      <c r="Z97" s="25"/>
      <c r="AA97" s="25"/>
      <c r="AB97" s="25"/>
      <c r="AC97" s="25"/>
      <c r="AD97" s="25"/>
      <c r="AE97" s="25"/>
      <c r="AF97" s="25"/>
      <c r="AG97" s="25"/>
      <c r="AH97" s="25"/>
      <c r="AI97" s="25"/>
    </row>
    <row r="98" spans="7:35" customFormat="1" ht="30.6" customHeight="1" x14ac:dyDescent="0.25">
      <c r="G98" s="26"/>
      <c r="H98" s="26"/>
      <c r="I98" s="26"/>
      <c r="J98" t="e">
        <f>LEFT(Registrations!#REF!,2)</f>
        <v>#REF!</v>
      </c>
      <c r="O98" s="25"/>
      <c r="P98" s="38"/>
      <c r="Q98" s="38"/>
      <c r="R98" s="25"/>
      <c r="S98" s="25"/>
      <c r="T98" s="25"/>
      <c r="U98" s="25"/>
      <c r="V98" s="25"/>
      <c r="W98" s="25"/>
      <c r="X98" s="25"/>
      <c r="Y98" s="25"/>
      <c r="Z98" s="25"/>
      <c r="AA98" s="25"/>
      <c r="AB98" s="25"/>
      <c r="AC98" s="25"/>
      <c r="AD98" s="25"/>
      <c r="AE98" s="25"/>
      <c r="AF98" s="25"/>
      <c r="AG98" s="25"/>
      <c r="AH98" s="25"/>
      <c r="AI98" s="25"/>
    </row>
    <row r="99" spans="7:35" customFormat="1" ht="30.6" customHeight="1" x14ac:dyDescent="0.25">
      <c r="G99" s="26" t="s">
        <v>362</v>
      </c>
      <c r="H99" s="26" t="s">
        <v>1332</v>
      </c>
      <c r="I99" s="26" t="s">
        <v>1308</v>
      </c>
      <c r="J99" t="e">
        <f>LEFT(Registrations!#REF!,2)</f>
        <v>#REF!</v>
      </c>
      <c r="O99" s="25"/>
      <c r="P99" s="38"/>
      <c r="Q99" s="38"/>
      <c r="R99" s="25"/>
      <c r="S99" s="25"/>
      <c r="T99" s="25"/>
      <c r="U99" s="25"/>
      <c r="V99" s="25"/>
      <c r="W99" s="25"/>
      <c r="X99" s="25"/>
      <c r="Y99" s="25"/>
      <c r="Z99" s="25"/>
      <c r="AA99" s="25"/>
      <c r="AB99" s="25"/>
      <c r="AC99" s="25"/>
      <c r="AD99" s="25"/>
      <c r="AE99" s="25"/>
      <c r="AF99" s="25"/>
      <c r="AG99" s="25"/>
      <c r="AH99" s="25"/>
      <c r="AI99" s="25"/>
    </row>
    <row r="100" spans="7:35" ht="30.6" customHeight="1" x14ac:dyDescent="0.25">
      <c r="G100" s="26"/>
      <c r="J100" t="e">
        <f>LEFT(Registrations!#REF!,2)</f>
        <v>#REF!</v>
      </c>
      <c r="N100"/>
      <c r="O100"/>
      <c r="P100" s="38"/>
      <c r="Q100" s="38"/>
    </row>
    <row r="101" spans="7:35" ht="30.6" customHeight="1" x14ac:dyDescent="0.25">
      <c r="G101" s="26"/>
      <c r="J101" t="e">
        <f>LEFT(Registrations!#REF!,2)</f>
        <v>#REF!</v>
      </c>
      <c r="N101"/>
      <c r="P101" s="38"/>
      <c r="Q101" s="38"/>
    </row>
    <row r="102" spans="7:35" ht="30.6" customHeight="1" x14ac:dyDescent="0.25">
      <c r="G102" s="26"/>
      <c r="J102" t="e">
        <f>LEFT(Registrations!#REF!,2)</f>
        <v>#REF!</v>
      </c>
      <c r="N102"/>
      <c r="P102" s="38"/>
      <c r="Q102" s="38"/>
    </row>
    <row r="103" spans="7:35" ht="30.6" customHeight="1" x14ac:dyDescent="0.25">
      <c r="G103" s="26"/>
      <c r="J103" t="e">
        <f>LEFT(Registrations!#REF!,2)</f>
        <v>#REF!</v>
      </c>
      <c r="N103"/>
    </row>
    <row r="104" spans="7:35" ht="30.6" customHeight="1" x14ac:dyDescent="0.25">
      <c r="G104" s="26"/>
      <c r="J104" t="e">
        <f>LEFT(Registrations!#REF!,2)</f>
        <v>#REF!</v>
      </c>
      <c r="N104"/>
      <c r="P104" s="38"/>
      <c r="Q104" s="38"/>
    </row>
    <row r="105" spans="7:35" ht="30.6" customHeight="1" x14ac:dyDescent="0.25">
      <c r="G105" s="26" t="s">
        <v>1353</v>
      </c>
      <c r="H105" s="26" t="s">
        <v>1354</v>
      </c>
      <c r="I105" s="26" t="s">
        <v>1304</v>
      </c>
      <c r="J105" t="e">
        <f>LEFT(Registrations!#REF!,2)</f>
        <v>#REF!</v>
      </c>
      <c r="N105"/>
      <c r="O105"/>
      <c r="P105" s="38"/>
      <c r="Q105" s="38"/>
    </row>
    <row r="106" spans="7:35" ht="30.6" customHeight="1" x14ac:dyDescent="0.25">
      <c r="G106" s="26" t="s">
        <v>339</v>
      </c>
      <c r="H106" s="26">
        <v>7349045187</v>
      </c>
      <c r="I106" s="26" t="s">
        <v>1304</v>
      </c>
      <c r="J106" t="e">
        <f>LEFT(Registrations!#REF!,2)</f>
        <v>#REF!</v>
      </c>
      <c r="N106"/>
      <c r="P106" s="38"/>
      <c r="Q106" s="38"/>
    </row>
    <row r="107" spans="7:35" ht="30.6" customHeight="1" x14ac:dyDescent="0.25">
      <c r="G107" s="2"/>
      <c r="H107" s="16"/>
      <c r="I107" s="16"/>
      <c r="J107" t="e">
        <f>LEFT(Registrations!#REF!,2)</f>
        <v>#REF!</v>
      </c>
      <c r="N107"/>
      <c r="P107" s="38"/>
      <c r="Q107" s="38"/>
    </row>
    <row r="108" spans="7:35" ht="30.6" customHeight="1" x14ac:dyDescent="0.25">
      <c r="G108" s="48"/>
      <c r="J108" t="e">
        <f>LEFT(Registrations!#REF!,2)</f>
        <v>#REF!</v>
      </c>
      <c r="N108"/>
      <c r="P108" s="38"/>
      <c r="Q108" s="38"/>
    </row>
    <row r="109" spans="7:35" ht="30.6" customHeight="1" x14ac:dyDescent="0.25">
      <c r="G109" s="26" t="s">
        <v>1352</v>
      </c>
      <c r="H109" s="26">
        <v>7346744821</v>
      </c>
      <c r="I109" s="26" t="s">
        <v>1304</v>
      </c>
      <c r="J109" t="e">
        <f>LEFT(Registrations!#REF!,2)</f>
        <v>#REF!</v>
      </c>
      <c r="N109"/>
      <c r="P109" s="38"/>
      <c r="Q109" s="38"/>
    </row>
    <row r="110" spans="7:35" ht="30.6" customHeight="1" x14ac:dyDescent="0.25">
      <c r="G110" s="26" t="s">
        <v>1313</v>
      </c>
      <c r="H110" s="26">
        <v>2489874253</v>
      </c>
      <c r="I110" s="26" t="s">
        <v>1304</v>
      </c>
      <c r="J110" t="e">
        <f>LEFT(Registrations!#REF!,2)</f>
        <v>#REF!</v>
      </c>
      <c r="N110"/>
      <c r="P110" s="38"/>
      <c r="Q110" s="38"/>
    </row>
    <row r="111" spans="7:35" ht="30.6" customHeight="1" x14ac:dyDescent="0.25">
      <c r="G111" s="26" t="s">
        <v>1310</v>
      </c>
      <c r="H111" s="26">
        <v>2484269477</v>
      </c>
      <c r="I111" s="26" t="s">
        <v>1304</v>
      </c>
      <c r="J111" t="e">
        <f>LEFT(Registrations!#REF!,2)</f>
        <v>#REF!</v>
      </c>
      <c r="N111"/>
    </row>
    <row r="112" spans="7:35" ht="30.6" customHeight="1" x14ac:dyDescent="0.25">
      <c r="G112" s="26"/>
      <c r="J112" t="e">
        <f>LEFT(Registrations!#REF!,2)</f>
        <v>#REF!</v>
      </c>
      <c r="N112"/>
    </row>
    <row r="113" spans="7:35" ht="30.6" customHeight="1" x14ac:dyDescent="0.25">
      <c r="G113" s="26" t="s">
        <v>1329</v>
      </c>
      <c r="H113" s="26">
        <v>2487149427</v>
      </c>
      <c r="I113" s="26" t="s">
        <v>1304</v>
      </c>
      <c r="J113" t="e">
        <f>LEFT(Registrations!#REF!,2)</f>
        <v>#REF!</v>
      </c>
      <c r="N113"/>
      <c r="O113"/>
      <c r="P113" s="38"/>
      <c r="Q113" s="38"/>
    </row>
    <row r="114" spans="7:35" ht="30.6" customHeight="1" x14ac:dyDescent="0.25">
      <c r="G114" s="26" t="s">
        <v>1329</v>
      </c>
      <c r="H114" s="59" t="s">
        <v>1330</v>
      </c>
      <c r="I114" s="26" t="s">
        <v>1304</v>
      </c>
      <c r="J114" t="e">
        <f>LEFT(Registrations!#REF!,2)</f>
        <v>#REF!</v>
      </c>
      <c r="N114"/>
      <c r="O114"/>
      <c r="P114" s="38"/>
      <c r="Q114" s="38"/>
      <c r="AF114"/>
      <c r="AG114"/>
      <c r="AH114"/>
      <c r="AI114"/>
    </row>
    <row r="115" spans="7:35" ht="30.6" customHeight="1" x14ac:dyDescent="0.25">
      <c r="G115" s="26" t="s">
        <v>1351</v>
      </c>
      <c r="H115" s="26">
        <v>2487522992</v>
      </c>
      <c r="I115" s="26" t="s">
        <v>1304</v>
      </c>
      <c r="J115" t="e">
        <f>LEFT(Registrations!#REF!,2)</f>
        <v>#REF!</v>
      </c>
      <c r="N115"/>
      <c r="R115"/>
      <c r="S115"/>
      <c r="T115"/>
      <c r="U115"/>
      <c r="V115"/>
      <c r="W115"/>
      <c r="X115"/>
      <c r="Y115"/>
      <c r="Z115"/>
      <c r="AA115"/>
      <c r="AB115"/>
      <c r="AC115"/>
      <c r="AD115"/>
      <c r="AE115"/>
      <c r="AF115"/>
      <c r="AG115"/>
      <c r="AH115"/>
      <c r="AI115"/>
    </row>
    <row r="116" spans="7:35" ht="30.6" customHeight="1" x14ac:dyDescent="0.25">
      <c r="G116" s="26" t="s">
        <v>374</v>
      </c>
      <c r="H116" s="26">
        <v>2148423569</v>
      </c>
      <c r="I116" s="26" t="s">
        <v>1304</v>
      </c>
      <c r="J116" t="e">
        <f>LEFT(Registrations!#REF!,2)</f>
        <v>#REF!</v>
      </c>
      <c r="N116"/>
      <c r="P116" s="38"/>
      <c r="Q116" s="38"/>
      <c r="R116"/>
      <c r="S116"/>
      <c r="T116"/>
      <c r="U116"/>
      <c r="V116"/>
      <c r="W116"/>
      <c r="X116"/>
      <c r="Y116"/>
      <c r="Z116"/>
      <c r="AA116"/>
      <c r="AB116"/>
      <c r="AC116"/>
      <c r="AD116"/>
      <c r="AE116"/>
      <c r="AF116"/>
      <c r="AG116"/>
      <c r="AH116"/>
      <c r="AI116"/>
    </row>
    <row r="117" spans="7:35" ht="30.6" customHeight="1" x14ac:dyDescent="0.25">
      <c r="G117" s="26" t="s">
        <v>1318</v>
      </c>
      <c r="H117" s="26">
        <v>2482520731</v>
      </c>
      <c r="I117" s="26" t="s">
        <v>1304</v>
      </c>
      <c r="J117" t="e">
        <f>LEFT(Registrations!#REF!,2)</f>
        <v>#REF!</v>
      </c>
      <c r="N117"/>
      <c r="P117" s="38"/>
      <c r="Q117" s="38"/>
      <c r="R117"/>
      <c r="S117"/>
      <c r="T117"/>
      <c r="U117"/>
      <c r="V117"/>
      <c r="W117"/>
      <c r="X117"/>
      <c r="Y117"/>
      <c r="Z117"/>
      <c r="AA117"/>
      <c r="AB117"/>
      <c r="AC117"/>
      <c r="AD117"/>
      <c r="AE117"/>
      <c r="AF117"/>
      <c r="AG117"/>
      <c r="AH117"/>
      <c r="AI117"/>
    </row>
    <row r="118" spans="7:35" ht="30.6" customHeight="1" x14ac:dyDescent="0.25">
      <c r="G118" s="26"/>
      <c r="J118" t="e">
        <f>LEFT(Registrations!#REF!,2)</f>
        <v>#REF!</v>
      </c>
      <c r="N118"/>
      <c r="P118" s="38"/>
      <c r="Q118" s="38"/>
      <c r="R118"/>
      <c r="S118"/>
      <c r="T118"/>
      <c r="U118"/>
      <c r="V118"/>
      <c r="W118"/>
      <c r="X118"/>
      <c r="Y118"/>
      <c r="Z118"/>
      <c r="AA118"/>
      <c r="AB118"/>
      <c r="AC118"/>
      <c r="AD118"/>
      <c r="AE118"/>
      <c r="AF118"/>
      <c r="AG118"/>
      <c r="AH118"/>
      <c r="AI118"/>
    </row>
    <row r="119" spans="7:35" ht="30.6" customHeight="1" x14ac:dyDescent="0.25">
      <c r="G119" s="26"/>
      <c r="J119" t="e">
        <f>LEFT(Registrations!#REF!,2)</f>
        <v>#REF!</v>
      </c>
      <c r="N119"/>
      <c r="P119" s="38"/>
      <c r="Q119" s="38"/>
      <c r="R119"/>
      <c r="S119"/>
      <c r="T119"/>
      <c r="U119"/>
      <c r="V119"/>
      <c r="W119"/>
      <c r="X119"/>
      <c r="Y119"/>
      <c r="Z119"/>
      <c r="AA119"/>
      <c r="AB119"/>
      <c r="AC119"/>
      <c r="AD119"/>
      <c r="AE119"/>
      <c r="AF119"/>
      <c r="AG119"/>
      <c r="AH119"/>
      <c r="AI119"/>
    </row>
    <row r="120" spans="7:35" ht="30.6" customHeight="1" x14ac:dyDescent="0.25">
      <c r="G120" s="26"/>
      <c r="J120" t="e">
        <f>LEFT(Registrations!#REF!,2)</f>
        <v>#REF!</v>
      </c>
      <c r="N120"/>
      <c r="P120" s="64" t="s">
        <v>1345</v>
      </c>
      <c r="Q120" s="38"/>
      <c r="R120"/>
      <c r="S120"/>
      <c r="T120"/>
      <c r="U120"/>
      <c r="V120"/>
      <c r="W120"/>
      <c r="X120"/>
      <c r="Y120"/>
      <c r="Z120"/>
      <c r="AA120"/>
      <c r="AB120"/>
      <c r="AC120"/>
      <c r="AD120"/>
      <c r="AE120"/>
      <c r="AF120"/>
      <c r="AG120"/>
      <c r="AH120"/>
      <c r="AI120"/>
    </row>
    <row r="121" spans="7:35" ht="30.6" customHeight="1" x14ac:dyDescent="0.25">
      <c r="G121" s="26">
        <v>0</v>
      </c>
      <c r="H121" s="26">
        <v>0</v>
      </c>
      <c r="I121" s="26" t="s">
        <v>1304</v>
      </c>
      <c r="J121" t="e">
        <f>LEFT(Registrations!#REF!,2)</f>
        <v>#REF!</v>
      </c>
      <c r="N121"/>
      <c r="O121"/>
      <c r="P121" s="38"/>
      <c r="Q121" s="38"/>
      <c r="R121"/>
      <c r="S121"/>
      <c r="T121"/>
      <c r="U121"/>
      <c r="V121"/>
      <c r="W121"/>
      <c r="X121"/>
      <c r="Y121"/>
      <c r="Z121"/>
      <c r="AA121"/>
      <c r="AB121"/>
      <c r="AC121"/>
      <c r="AD121"/>
      <c r="AE121"/>
      <c r="AF121"/>
      <c r="AG121"/>
      <c r="AH121"/>
      <c r="AI121"/>
    </row>
    <row r="122" spans="7:35" ht="30.6" customHeight="1" x14ac:dyDescent="0.25">
      <c r="G122" s="26">
        <v>0</v>
      </c>
      <c r="H122" s="26">
        <v>0</v>
      </c>
      <c r="I122" s="26" t="s">
        <v>1304</v>
      </c>
      <c r="J122" t="e">
        <f>LEFT(Registrations!#REF!,2)</f>
        <v>#REF!</v>
      </c>
      <c r="N122"/>
      <c r="P122" s="38"/>
      <c r="Q122" s="38"/>
      <c r="R122"/>
      <c r="S122"/>
      <c r="T122"/>
      <c r="U122"/>
      <c r="V122"/>
      <c r="W122"/>
      <c r="X122"/>
      <c r="Y122"/>
      <c r="Z122"/>
      <c r="AA122"/>
      <c r="AB122"/>
      <c r="AC122"/>
      <c r="AD122"/>
      <c r="AE122"/>
      <c r="AF122"/>
      <c r="AG122"/>
      <c r="AH122"/>
      <c r="AI122"/>
    </row>
    <row r="123" spans="7:35" ht="30.6" customHeight="1" x14ac:dyDescent="0.25">
      <c r="G123" s="26" t="s">
        <v>1350</v>
      </c>
      <c r="H123" s="26">
        <v>2487229296</v>
      </c>
      <c r="I123" s="26" t="s">
        <v>1304</v>
      </c>
      <c r="J123" t="e">
        <f>LEFT(Registrations!#REF!,2)</f>
        <v>#REF!</v>
      </c>
      <c r="N123"/>
      <c r="O123"/>
      <c r="P123" s="38"/>
      <c r="Q123" s="38"/>
      <c r="R123"/>
      <c r="S123"/>
      <c r="T123"/>
      <c r="U123"/>
      <c r="V123"/>
      <c r="W123"/>
      <c r="X123"/>
      <c r="Y123"/>
      <c r="Z123"/>
      <c r="AA123"/>
      <c r="AB123"/>
      <c r="AC123"/>
      <c r="AD123"/>
      <c r="AE123"/>
      <c r="AF123"/>
      <c r="AG123"/>
      <c r="AH123"/>
      <c r="AI123"/>
    </row>
    <row r="124" spans="7:35" ht="30.6" customHeight="1" x14ac:dyDescent="0.25">
      <c r="G124" s="26" t="s">
        <v>352</v>
      </c>
      <c r="H124" s="26" t="s">
        <v>1311</v>
      </c>
      <c r="I124" s="26" t="s">
        <v>1304</v>
      </c>
      <c r="J124" t="e">
        <f>LEFT(Registrations!#REF!,2)</f>
        <v>#REF!</v>
      </c>
      <c r="N124"/>
      <c r="O124"/>
      <c r="P124" s="38"/>
      <c r="Q124" s="38"/>
      <c r="R124"/>
      <c r="S124"/>
      <c r="T124"/>
      <c r="U124"/>
      <c r="V124"/>
      <c r="W124"/>
      <c r="X124"/>
      <c r="Y124"/>
      <c r="Z124"/>
      <c r="AA124"/>
      <c r="AB124"/>
      <c r="AC124"/>
      <c r="AD124"/>
      <c r="AE124"/>
      <c r="AF124"/>
      <c r="AG124"/>
      <c r="AH124"/>
      <c r="AI124"/>
    </row>
    <row r="125" spans="7:35" ht="30.6" customHeight="1" x14ac:dyDescent="0.25">
      <c r="G125" s="26"/>
      <c r="J125" t="e">
        <f>LEFT(Registrations!#REF!,2)</f>
        <v>#REF!</v>
      </c>
      <c r="O125"/>
      <c r="P125" s="38"/>
      <c r="Q125" s="38"/>
      <c r="R125"/>
      <c r="S125"/>
      <c r="T125"/>
      <c r="U125"/>
      <c r="V125"/>
      <c r="W125"/>
      <c r="X125"/>
      <c r="Y125"/>
      <c r="Z125"/>
      <c r="AA125"/>
      <c r="AB125"/>
      <c r="AC125"/>
      <c r="AD125"/>
      <c r="AE125"/>
      <c r="AF125"/>
      <c r="AG125"/>
      <c r="AH125"/>
      <c r="AI125"/>
    </row>
    <row r="126" spans="7:35" ht="30.6" customHeight="1" x14ac:dyDescent="0.25">
      <c r="G126" s="26" t="s">
        <v>901</v>
      </c>
      <c r="H126" s="26" t="s">
        <v>1321</v>
      </c>
      <c r="I126" s="26" t="s">
        <v>1304</v>
      </c>
      <c r="J126" t="e">
        <f>LEFT(Registrations!#REF!,2)</f>
        <v>#REF!</v>
      </c>
      <c r="N126"/>
      <c r="O126"/>
      <c r="P126" s="38"/>
      <c r="Q126" s="38"/>
      <c r="R126"/>
      <c r="S126"/>
      <c r="T126"/>
      <c r="U126"/>
      <c r="V126"/>
      <c r="W126"/>
      <c r="X126"/>
      <c r="Y126"/>
      <c r="Z126"/>
      <c r="AA126"/>
      <c r="AB126"/>
      <c r="AC126"/>
      <c r="AD126"/>
      <c r="AE126"/>
      <c r="AF126"/>
      <c r="AG126"/>
      <c r="AH126"/>
      <c r="AI126"/>
    </row>
    <row r="127" spans="7:35" ht="30.6" customHeight="1" x14ac:dyDescent="0.25">
      <c r="G127" s="32" t="s">
        <v>902</v>
      </c>
      <c r="H127" s="26">
        <v>2483186151</v>
      </c>
      <c r="I127" s="26" t="s">
        <v>1304</v>
      </c>
      <c r="J127" t="e">
        <f>LEFT(Registrations!#REF!,2)</f>
        <v>#REF!</v>
      </c>
      <c r="N127"/>
      <c r="O127"/>
      <c r="P127" s="38"/>
      <c r="Q127" s="38"/>
      <c r="R127"/>
      <c r="S127"/>
      <c r="T127"/>
      <c r="U127"/>
      <c r="V127"/>
      <c r="W127"/>
      <c r="X127"/>
      <c r="Y127"/>
      <c r="Z127"/>
      <c r="AA127"/>
      <c r="AB127"/>
      <c r="AC127"/>
      <c r="AD127"/>
      <c r="AE127"/>
      <c r="AF127"/>
      <c r="AG127"/>
      <c r="AH127"/>
      <c r="AI127"/>
    </row>
    <row r="128" spans="7:35" ht="30.6" customHeight="1" x14ac:dyDescent="0.25">
      <c r="G128" s="26" t="s">
        <v>1334</v>
      </c>
      <c r="H128" s="26">
        <v>2484267319</v>
      </c>
      <c r="I128" s="26" t="s">
        <v>1304</v>
      </c>
      <c r="J128" t="e">
        <f>LEFT(Registrations!#REF!,2)</f>
        <v>#REF!</v>
      </c>
      <c r="N128"/>
      <c r="O128"/>
      <c r="P128"/>
      <c r="Q128"/>
      <c r="AF128"/>
      <c r="AG128"/>
      <c r="AH128"/>
      <c r="AI128"/>
    </row>
    <row r="129" spans="7:35" ht="30.6" customHeight="1" x14ac:dyDescent="0.25">
      <c r="G129" s="26" t="s">
        <v>371</v>
      </c>
      <c r="H129" s="26" t="s">
        <v>1305</v>
      </c>
      <c r="I129" s="26" t="s">
        <v>1304</v>
      </c>
      <c r="J129" t="e">
        <f>LEFT(Registrations!#REF!,2)</f>
        <v>#REF!</v>
      </c>
      <c r="N129"/>
      <c r="O129"/>
      <c r="R129"/>
      <c r="S129"/>
      <c r="T129"/>
      <c r="U129"/>
      <c r="V129"/>
      <c r="W129"/>
      <c r="X129"/>
      <c r="Y129"/>
      <c r="Z129"/>
      <c r="AA129"/>
      <c r="AB129"/>
      <c r="AC129"/>
      <c r="AD129"/>
      <c r="AE129"/>
      <c r="AF129"/>
      <c r="AG129"/>
      <c r="AH129"/>
      <c r="AI129"/>
    </row>
    <row r="130" spans="7:35" ht="30.6" customHeight="1" x14ac:dyDescent="0.25">
      <c r="G130" s="32" t="s">
        <v>345</v>
      </c>
      <c r="H130" s="26" t="s">
        <v>1309</v>
      </c>
      <c r="I130" s="26" t="s">
        <v>1304</v>
      </c>
      <c r="J130" t="e">
        <f>LEFT(Registrations!#REF!,2)</f>
        <v>#REF!</v>
      </c>
      <c r="N130"/>
      <c r="O130"/>
      <c r="P130" s="38"/>
      <c r="Q130" s="38"/>
      <c r="R130"/>
      <c r="S130"/>
      <c r="T130"/>
      <c r="U130"/>
      <c r="V130"/>
      <c r="W130"/>
      <c r="X130"/>
      <c r="Y130"/>
      <c r="Z130"/>
      <c r="AA130"/>
      <c r="AB130"/>
      <c r="AC130"/>
      <c r="AD130"/>
      <c r="AE130"/>
      <c r="AF130"/>
      <c r="AG130"/>
      <c r="AH130"/>
      <c r="AI130"/>
    </row>
    <row r="131" spans="7:35" ht="30.6" customHeight="1" x14ac:dyDescent="0.25">
      <c r="G131" s="26"/>
      <c r="J131" t="e">
        <f>LEFT(Registrations!#REF!,2)</f>
        <v>#REF!</v>
      </c>
      <c r="N131"/>
      <c r="O131"/>
      <c r="P131" s="38"/>
      <c r="Q131" s="38"/>
      <c r="R131"/>
      <c r="S131"/>
      <c r="T131"/>
      <c r="U131"/>
      <c r="V131"/>
      <c r="W131"/>
      <c r="X131"/>
      <c r="Y131"/>
      <c r="Z131"/>
      <c r="AA131"/>
      <c r="AB131"/>
      <c r="AC131"/>
      <c r="AD131"/>
      <c r="AE131"/>
      <c r="AF131"/>
      <c r="AG131"/>
      <c r="AH131"/>
      <c r="AI131"/>
    </row>
    <row r="132" spans="7:35" ht="30.6" customHeight="1" x14ac:dyDescent="0.25">
      <c r="J132" t="e">
        <f>LEFT(Registrations!#REF!,2)</f>
        <v>#REF!</v>
      </c>
      <c r="N132"/>
      <c r="O132"/>
      <c r="P132" s="38"/>
      <c r="Q132" s="38"/>
      <c r="R132"/>
      <c r="S132"/>
      <c r="T132"/>
      <c r="U132"/>
      <c r="V132"/>
      <c r="W132"/>
      <c r="X132"/>
      <c r="Y132"/>
      <c r="Z132"/>
      <c r="AA132"/>
      <c r="AB132"/>
      <c r="AC132"/>
      <c r="AD132"/>
      <c r="AE132"/>
      <c r="AF132"/>
      <c r="AG132"/>
      <c r="AH132"/>
      <c r="AI132"/>
    </row>
    <row r="133" spans="7:35" ht="30.6" customHeight="1" x14ac:dyDescent="0.25">
      <c r="G133" s="48" t="s">
        <v>1338</v>
      </c>
      <c r="H133" s="26">
        <v>2486132227</v>
      </c>
      <c r="I133" s="26" t="s">
        <v>1304</v>
      </c>
      <c r="J133" t="e">
        <f>LEFT(Registrations!#REF!,2)</f>
        <v>#REF!</v>
      </c>
      <c r="N133"/>
      <c r="O133"/>
      <c r="P133" s="38"/>
      <c r="Q133" s="38"/>
      <c r="R133"/>
      <c r="S133"/>
      <c r="T133"/>
      <c r="U133"/>
      <c r="V133"/>
      <c r="W133"/>
      <c r="X133"/>
      <c r="Y133"/>
      <c r="Z133"/>
      <c r="AA133"/>
      <c r="AB133"/>
      <c r="AC133"/>
      <c r="AD133"/>
      <c r="AE133"/>
      <c r="AF133"/>
      <c r="AG133"/>
      <c r="AH133"/>
      <c r="AI133"/>
    </row>
    <row r="134" spans="7:35" ht="30.6" customHeight="1" x14ac:dyDescent="0.25">
      <c r="G134" s="26" t="s">
        <v>1323</v>
      </c>
      <c r="H134" s="26">
        <v>2488544146</v>
      </c>
      <c r="I134" s="26" t="s">
        <v>1304</v>
      </c>
      <c r="J134" t="e">
        <f>LEFT(Registrations!#REF!,2)</f>
        <v>#REF!</v>
      </c>
      <c r="N134"/>
      <c r="O134"/>
      <c r="P134" s="38"/>
      <c r="Q134" s="38"/>
      <c r="R134"/>
      <c r="S134"/>
      <c r="T134"/>
      <c r="U134"/>
      <c r="V134"/>
      <c r="W134"/>
      <c r="X134"/>
      <c r="Y134"/>
      <c r="Z134"/>
      <c r="AA134"/>
      <c r="AB134"/>
      <c r="AC134"/>
      <c r="AD134"/>
      <c r="AE134"/>
      <c r="AF134"/>
      <c r="AG134"/>
      <c r="AH134"/>
      <c r="AI134"/>
    </row>
    <row r="135" spans="7:35" ht="30.6" customHeight="1" x14ac:dyDescent="0.25">
      <c r="G135" s="26" t="s">
        <v>1323</v>
      </c>
      <c r="H135" s="26">
        <v>2485009005</v>
      </c>
      <c r="I135" s="26" t="s">
        <v>1304</v>
      </c>
      <c r="J135" t="e">
        <f>LEFT(Registrations!#REF!,2)</f>
        <v>#REF!</v>
      </c>
      <c r="N135"/>
      <c r="O135"/>
      <c r="P135" s="38"/>
      <c r="Q135" s="38"/>
      <c r="R135"/>
      <c r="S135"/>
      <c r="T135"/>
      <c r="U135"/>
      <c r="V135"/>
      <c r="W135"/>
      <c r="X135"/>
      <c r="Y135"/>
      <c r="Z135"/>
      <c r="AA135"/>
      <c r="AB135"/>
      <c r="AC135"/>
      <c r="AD135"/>
      <c r="AE135"/>
      <c r="AF135"/>
      <c r="AG135"/>
      <c r="AH135"/>
      <c r="AI135"/>
    </row>
    <row r="136" spans="7:35" ht="30.6" customHeight="1" x14ac:dyDescent="0.25">
      <c r="G136" s="26" t="s">
        <v>1333</v>
      </c>
      <c r="H136" s="26">
        <v>7346740044</v>
      </c>
      <c r="I136" s="26" t="s">
        <v>1304</v>
      </c>
      <c r="J136" t="e">
        <f>LEFT(Registrations!#REF!,2)</f>
        <v>#REF!</v>
      </c>
      <c r="N136"/>
      <c r="P136" s="38"/>
      <c r="Q136" s="38"/>
      <c r="R136"/>
      <c r="S136"/>
      <c r="T136"/>
      <c r="U136"/>
      <c r="V136"/>
      <c r="W136"/>
      <c r="X136"/>
      <c r="Y136"/>
      <c r="Z136"/>
      <c r="AA136"/>
      <c r="AB136"/>
      <c r="AC136"/>
      <c r="AD136"/>
      <c r="AE136"/>
      <c r="AF136"/>
      <c r="AG136"/>
      <c r="AH136"/>
      <c r="AI136"/>
    </row>
    <row r="137" spans="7:35" ht="30.6" customHeight="1" x14ac:dyDescent="0.25">
      <c r="G137" s="26" t="s">
        <v>1337</v>
      </c>
      <c r="H137" s="26">
        <v>2489740327</v>
      </c>
      <c r="I137" s="26" t="s">
        <v>1304</v>
      </c>
      <c r="J137" t="e">
        <f>LEFT(Registrations!#REF!,2)</f>
        <v>#REF!</v>
      </c>
      <c r="N137"/>
      <c r="O137"/>
      <c r="P137" s="38"/>
      <c r="Q137" s="38"/>
      <c r="R137"/>
      <c r="S137"/>
      <c r="T137"/>
      <c r="U137"/>
      <c r="V137"/>
      <c r="W137"/>
      <c r="X137"/>
      <c r="Y137"/>
      <c r="Z137"/>
      <c r="AA137"/>
      <c r="AB137"/>
      <c r="AC137"/>
      <c r="AD137"/>
      <c r="AE137"/>
      <c r="AF137"/>
      <c r="AG137"/>
      <c r="AH137"/>
      <c r="AI137"/>
    </row>
    <row r="138" spans="7:35" ht="30.6" customHeight="1" x14ac:dyDescent="0.25">
      <c r="G138" s="26" t="s">
        <v>922</v>
      </c>
      <c r="H138" s="26" t="s">
        <v>1331</v>
      </c>
      <c r="I138" s="26" t="s">
        <v>1304</v>
      </c>
      <c r="J138" t="e">
        <f>LEFT(Registrations!#REF!,2)</f>
        <v>#REF!</v>
      </c>
    </row>
    <row r="139" spans="7:35" ht="30.6" customHeight="1" x14ac:dyDescent="0.25">
      <c r="G139" s="26" t="s">
        <v>922</v>
      </c>
      <c r="H139" s="26" t="s">
        <v>1331</v>
      </c>
      <c r="I139" s="26" t="s">
        <v>1304</v>
      </c>
      <c r="J139" t="e">
        <f>LEFT(Registrations!#REF!,2)</f>
        <v>#REF!</v>
      </c>
      <c r="O139"/>
      <c r="P139" s="38"/>
      <c r="Q139" s="38"/>
      <c r="R139"/>
      <c r="S139"/>
      <c r="T139"/>
      <c r="U139"/>
      <c r="V139"/>
      <c r="W139"/>
      <c r="X139"/>
      <c r="Y139"/>
      <c r="Z139"/>
      <c r="AA139"/>
      <c r="AB139"/>
      <c r="AC139"/>
      <c r="AD139"/>
      <c r="AE139"/>
      <c r="AF139"/>
      <c r="AG139"/>
      <c r="AH139"/>
      <c r="AI139"/>
    </row>
    <row r="140" spans="7:35" ht="30.6" customHeight="1" x14ac:dyDescent="0.25">
      <c r="G140" s="26" t="s">
        <v>1356</v>
      </c>
      <c r="H140" s="26" t="s">
        <v>1355</v>
      </c>
      <c r="I140" s="26" t="s">
        <v>1304</v>
      </c>
      <c r="J140" t="e">
        <f>LEFT(Registrations!#REF!,2)</f>
        <v>#REF!</v>
      </c>
      <c r="N140"/>
      <c r="O140"/>
      <c r="P140" s="38"/>
      <c r="Q140" s="38"/>
      <c r="R140"/>
      <c r="S140"/>
      <c r="T140"/>
      <c r="U140"/>
      <c r="V140"/>
      <c r="W140"/>
      <c r="X140"/>
      <c r="Y140"/>
      <c r="Z140"/>
      <c r="AA140"/>
      <c r="AB140"/>
      <c r="AC140"/>
      <c r="AD140"/>
      <c r="AE140"/>
      <c r="AF140"/>
      <c r="AG140"/>
      <c r="AH140"/>
      <c r="AI140"/>
    </row>
    <row r="141" spans="7:35" ht="30.6" customHeight="1" x14ac:dyDescent="0.25">
      <c r="J141" t="e">
        <f>LEFT(Registrations!#REF!,2)</f>
        <v>#REF!</v>
      </c>
      <c r="N141"/>
      <c r="O141"/>
      <c r="P141"/>
      <c r="Q141"/>
      <c r="R141"/>
      <c r="S141"/>
      <c r="T141"/>
      <c r="U141"/>
      <c r="V141"/>
      <c r="W141"/>
      <c r="X141"/>
      <c r="Y141"/>
      <c r="Z141"/>
      <c r="AA141"/>
      <c r="AB141"/>
      <c r="AC141"/>
      <c r="AD141"/>
      <c r="AE141"/>
      <c r="AF141"/>
      <c r="AG141"/>
      <c r="AH141"/>
      <c r="AI141"/>
    </row>
    <row r="142" spans="7:35" ht="30.6" customHeight="1" x14ac:dyDescent="0.25">
      <c r="G142" s="63" t="s">
        <v>1344</v>
      </c>
      <c r="J142" t="e">
        <f>LEFT(Registrations!#REF!,2)</f>
        <v>#REF!</v>
      </c>
      <c r="N142"/>
      <c r="O142"/>
      <c r="P142" s="38"/>
      <c r="Q142" s="38"/>
      <c r="R142"/>
      <c r="S142"/>
      <c r="T142"/>
      <c r="U142"/>
      <c r="V142"/>
      <c r="W142"/>
      <c r="X142"/>
      <c r="Y142"/>
      <c r="Z142"/>
      <c r="AA142"/>
      <c r="AB142"/>
      <c r="AC142"/>
      <c r="AD142"/>
      <c r="AE142"/>
      <c r="AF142"/>
      <c r="AG142"/>
      <c r="AH142"/>
      <c r="AI142"/>
    </row>
    <row r="143" spans="7:35" ht="30.6" customHeight="1" x14ac:dyDescent="0.25">
      <c r="G143" s="26" t="s">
        <v>1325</v>
      </c>
      <c r="H143" s="26" t="s">
        <v>1324</v>
      </c>
      <c r="I143" s="26" t="s">
        <v>1304</v>
      </c>
      <c r="J143" t="e">
        <f>LEFT(Registrations!#REF!,2)</f>
        <v>#REF!</v>
      </c>
      <c r="N143"/>
      <c r="O143"/>
      <c r="P143" s="38"/>
      <c r="Q143" s="38"/>
      <c r="R143"/>
      <c r="S143"/>
      <c r="T143"/>
      <c r="U143"/>
      <c r="V143"/>
      <c r="W143"/>
      <c r="X143"/>
      <c r="Y143"/>
      <c r="Z143"/>
      <c r="AA143"/>
      <c r="AB143"/>
      <c r="AC143"/>
      <c r="AD143"/>
      <c r="AE143"/>
      <c r="AF143"/>
      <c r="AG143"/>
      <c r="AH143"/>
      <c r="AI143"/>
    </row>
    <row r="144" spans="7:35" ht="30.6" customHeight="1" x14ac:dyDescent="0.25">
      <c r="G144" s="26" t="s">
        <v>1312</v>
      </c>
      <c r="H144" s="26">
        <v>2484692636</v>
      </c>
      <c r="I144" s="26" t="s">
        <v>1304</v>
      </c>
      <c r="J144" t="e">
        <f>LEFT(Registrations!#REF!,2)</f>
        <v>#REF!</v>
      </c>
      <c r="N144"/>
      <c r="O144"/>
      <c r="P144" s="38"/>
      <c r="Q144" s="38"/>
      <c r="R144"/>
      <c r="S144"/>
      <c r="T144"/>
      <c r="U144"/>
      <c r="V144"/>
      <c r="W144"/>
      <c r="X144"/>
      <c r="Y144"/>
      <c r="Z144"/>
      <c r="AA144"/>
      <c r="AB144"/>
      <c r="AC144"/>
      <c r="AD144"/>
      <c r="AE144"/>
      <c r="AF144"/>
      <c r="AG144"/>
      <c r="AH144"/>
      <c r="AI144"/>
    </row>
    <row r="145" spans="1:35" ht="30.6" customHeight="1" x14ac:dyDescent="0.25">
      <c r="G145" s="26" t="s">
        <v>1320</v>
      </c>
      <c r="H145" s="26" t="s">
        <v>1319</v>
      </c>
      <c r="I145" s="26" t="s">
        <v>1304</v>
      </c>
      <c r="J145" t="e">
        <f>LEFT(Registrations!#REF!,2)</f>
        <v>#REF!</v>
      </c>
      <c r="N145"/>
      <c r="O145"/>
      <c r="P145" s="38"/>
      <c r="Q145" s="38"/>
      <c r="R145"/>
      <c r="S145"/>
      <c r="T145"/>
      <c r="U145"/>
      <c r="V145"/>
      <c r="W145"/>
      <c r="X145"/>
      <c r="Y145"/>
      <c r="Z145"/>
      <c r="AA145"/>
      <c r="AB145"/>
      <c r="AC145"/>
      <c r="AD145"/>
      <c r="AE145"/>
      <c r="AF145"/>
      <c r="AG145"/>
      <c r="AH145"/>
      <c r="AI145"/>
    </row>
    <row r="146" spans="1:35" ht="30.6" customHeight="1" x14ac:dyDescent="0.25">
      <c r="G146" s="26" t="s">
        <v>361</v>
      </c>
      <c r="H146" s="26">
        <v>2484899458</v>
      </c>
      <c r="I146" s="26" t="s">
        <v>1304</v>
      </c>
      <c r="J146" t="e">
        <f>LEFT(Registrations!#REF!,2)</f>
        <v>#REF!</v>
      </c>
      <c r="N146"/>
      <c r="O146"/>
      <c r="P146" s="38"/>
      <c r="Q146" s="38"/>
      <c r="R146"/>
      <c r="S146"/>
      <c r="T146"/>
      <c r="U146"/>
      <c r="V146"/>
      <c r="W146"/>
      <c r="X146"/>
      <c r="Y146"/>
      <c r="Z146"/>
      <c r="AA146"/>
      <c r="AB146"/>
      <c r="AC146"/>
      <c r="AD146"/>
      <c r="AE146"/>
      <c r="AF146"/>
      <c r="AG146"/>
      <c r="AH146"/>
      <c r="AI146"/>
    </row>
    <row r="147" spans="1:35" ht="30.6" customHeight="1" x14ac:dyDescent="0.25">
      <c r="G147" s="26" t="s">
        <v>896</v>
      </c>
      <c r="H147" s="26">
        <v>2487665507</v>
      </c>
      <c r="I147" s="26" t="s">
        <v>1304</v>
      </c>
      <c r="J147" t="e">
        <f>LEFT(Registrations!#REF!,2)</f>
        <v>#REF!</v>
      </c>
      <c r="N147"/>
      <c r="O147"/>
      <c r="P147" s="38"/>
      <c r="Q147" s="38"/>
      <c r="R147"/>
      <c r="S147"/>
      <c r="T147"/>
      <c r="U147"/>
      <c r="V147"/>
      <c r="W147"/>
      <c r="X147"/>
      <c r="Y147"/>
      <c r="Z147"/>
      <c r="AA147"/>
      <c r="AB147"/>
      <c r="AC147"/>
      <c r="AD147"/>
      <c r="AE147"/>
      <c r="AF147"/>
      <c r="AG147"/>
      <c r="AH147"/>
      <c r="AI147"/>
    </row>
    <row r="148" spans="1:35" ht="30.6" customHeight="1" x14ac:dyDescent="0.25">
      <c r="G148" s="26"/>
      <c r="J148" t="e">
        <f>LEFT(Registrations!#REF!,2)</f>
        <v>#REF!</v>
      </c>
      <c r="N148"/>
      <c r="O148"/>
      <c r="P148" s="38"/>
      <c r="Q148" s="38"/>
      <c r="R148"/>
      <c r="S148"/>
      <c r="T148"/>
      <c r="U148"/>
      <c r="V148"/>
      <c r="W148"/>
      <c r="X148"/>
      <c r="Y148"/>
      <c r="Z148"/>
      <c r="AA148"/>
      <c r="AB148"/>
      <c r="AC148"/>
      <c r="AD148"/>
      <c r="AE148"/>
      <c r="AF148"/>
      <c r="AG148"/>
      <c r="AH148"/>
      <c r="AI148"/>
    </row>
    <row r="149" spans="1:35" ht="30.6" customHeight="1" x14ac:dyDescent="0.25">
      <c r="G149" s="65" t="s">
        <v>1347</v>
      </c>
      <c r="H149" s="26" t="s">
        <v>1348</v>
      </c>
      <c r="J149" t="e">
        <f>LEFT(Registrations!#REF!,2)</f>
        <v>#REF!</v>
      </c>
      <c r="N149"/>
      <c r="O149"/>
      <c r="P149" s="38"/>
      <c r="Q149" s="38"/>
      <c r="R149"/>
      <c r="S149"/>
      <c r="T149"/>
      <c r="U149"/>
      <c r="V149"/>
      <c r="W149"/>
      <c r="X149"/>
      <c r="Y149"/>
      <c r="Z149"/>
      <c r="AA149"/>
      <c r="AB149"/>
      <c r="AC149"/>
      <c r="AD149"/>
      <c r="AE149"/>
      <c r="AF149"/>
      <c r="AG149"/>
      <c r="AH149"/>
      <c r="AI149"/>
    </row>
    <row r="150" spans="1:35" ht="30.6" customHeight="1" x14ac:dyDescent="0.25">
      <c r="G150" s="26" t="s">
        <v>1336</v>
      </c>
      <c r="H150" s="26" t="s">
        <v>1335</v>
      </c>
      <c r="I150" s="26" t="s">
        <v>1304</v>
      </c>
      <c r="J150" t="e">
        <f>LEFT(Registrations!#REF!,2)</f>
        <v>#REF!</v>
      </c>
      <c r="N150"/>
      <c r="O150"/>
      <c r="R150"/>
      <c r="S150"/>
      <c r="T150"/>
      <c r="U150"/>
      <c r="V150"/>
      <c r="W150"/>
      <c r="X150"/>
      <c r="Y150"/>
      <c r="Z150"/>
      <c r="AA150"/>
      <c r="AB150"/>
      <c r="AC150"/>
      <c r="AD150"/>
      <c r="AE150"/>
      <c r="AF150"/>
      <c r="AG150"/>
      <c r="AH150"/>
      <c r="AI150"/>
    </row>
    <row r="151" spans="1:35" ht="30.6" customHeight="1" x14ac:dyDescent="0.25">
      <c r="G151" s="48" t="s">
        <v>1322</v>
      </c>
      <c r="H151" s="26">
        <v>5172820756</v>
      </c>
      <c r="I151" s="26" t="s">
        <v>1304</v>
      </c>
      <c r="J151" t="e">
        <f>LEFT(Registrations!#REF!,2)</f>
        <v>#REF!</v>
      </c>
      <c r="N151"/>
      <c r="O151"/>
      <c r="P151" s="38"/>
      <c r="Q151" s="38"/>
      <c r="R151"/>
      <c r="S151"/>
      <c r="T151"/>
      <c r="U151"/>
      <c r="V151"/>
      <c r="W151"/>
      <c r="X151"/>
      <c r="Y151"/>
      <c r="Z151"/>
      <c r="AA151"/>
      <c r="AB151"/>
      <c r="AC151"/>
      <c r="AD151"/>
      <c r="AE151"/>
      <c r="AF151"/>
      <c r="AG151"/>
      <c r="AH151"/>
      <c r="AI151"/>
    </row>
    <row r="152" spans="1:35" ht="30.6" customHeight="1" x14ac:dyDescent="0.25">
      <c r="G152" s="26" t="s">
        <v>1326</v>
      </c>
      <c r="H152" s="26">
        <v>2484692708</v>
      </c>
      <c r="I152" s="26" t="s">
        <v>1304</v>
      </c>
      <c r="J152" t="e">
        <f>LEFT(Registrations!#REF!,2)</f>
        <v>#REF!</v>
      </c>
      <c r="N152"/>
      <c r="O152"/>
      <c r="R152"/>
      <c r="S152"/>
      <c r="T152"/>
      <c r="U152"/>
      <c r="V152"/>
      <c r="W152"/>
      <c r="X152"/>
      <c r="Y152"/>
      <c r="Z152"/>
      <c r="AA152"/>
      <c r="AB152"/>
      <c r="AC152"/>
      <c r="AD152"/>
      <c r="AE152"/>
      <c r="AF152"/>
      <c r="AG152"/>
      <c r="AH152"/>
      <c r="AI152"/>
    </row>
    <row r="153" spans="1:35" ht="30.6" customHeight="1" x14ac:dyDescent="0.25">
      <c r="G153" s="26"/>
      <c r="J153" t="e">
        <f>LEFT(Registrations!#REF!,2)</f>
        <v>#REF!</v>
      </c>
      <c r="N153"/>
      <c r="O153"/>
      <c r="R153"/>
      <c r="S153"/>
      <c r="T153"/>
      <c r="U153"/>
      <c r="V153"/>
      <c r="W153"/>
      <c r="X153"/>
      <c r="Y153"/>
      <c r="Z153"/>
      <c r="AA153"/>
      <c r="AB153"/>
      <c r="AC153"/>
      <c r="AD153"/>
      <c r="AE153"/>
      <c r="AF153"/>
      <c r="AG153"/>
      <c r="AH153"/>
      <c r="AI153"/>
    </row>
    <row r="154" spans="1:35" ht="30.6" customHeight="1" x14ac:dyDescent="0.25">
      <c r="G154" s="26"/>
      <c r="J154" t="e">
        <f>LEFT(Registrations!#REF!,2)</f>
        <v>#REF!</v>
      </c>
      <c r="N154"/>
      <c r="O154"/>
      <c r="P154" s="38"/>
      <c r="Q154" s="38"/>
      <c r="R154"/>
      <c r="S154"/>
      <c r="T154"/>
      <c r="U154"/>
      <c r="V154"/>
      <c r="W154"/>
      <c r="X154"/>
      <c r="Y154"/>
      <c r="Z154"/>
      <c r="AA154"/>
      <c r="AB154"/>
      <c r="AC154"/>
      <c r="AD154"/>
      <c r="AE154"/>
      <c r="AF154"/>
      <c r="AG154"/>
      <c r="AH154"/>
      <c r="AI154"/>
    </row>
    <row r="155" spans="1:35" ht="30.6" customHeight="1" x14ac:dyDescent="0.25">
      <c r="G155" s="26" t="s">
        <v>1341</v>
      </c>
      <c r="H155" s="26">
        <v>2487633074</v>
      </c>
      <c r="I155" s="26" t="s">
        <v>1304</v>
      </c>
      <c r="J155" t="e">
        <f>LEFT(Registrations!#REF!,2)</f>
        <v>#REF!</v>
      </c>
      <c r="N155"/>
      <c r="O155"/>
      <c r="P155" s="38"/>
      <c r="Q155" s="38"/>
      <c r="R155"/>
      <c r="S155"/>
      <c r="T155"/>
      <c r="U155"/>
      <c r="V155"/>
      <c r="W155"/>
      <c r="X155"/>
      <c r="Y155"/>
      <c r="Z155"/>
      <c r="AA155"/>
      <c r="AB155"/>
      <c r="AC155"/>
      <c r="AD155"/>
      <c r="AE155"/>
      <c r="AF155"/>
      <c r="AG155"/>
      <c r="AH155"/>
      <c r="AI155"/>
    </row>
    <row r="156" spans="1:35" ht="30.6" customHeight="1" x14ac:dyDescent="0.25">
      <c r="G156" s="26" t="s">
        <v>1340</v>
      </c>
      <c r="H156" s="26" t="s">
        <v>1339</v>
      </c>
      <c r="I156" s="26" t="s">
        <v>1304</v>
      </c>
      <c r="J156" t="e">
        <f>LEFT(Registrations!#REF!,2)</f>
        <v>#REF!</v>
      </c>
      <c r="N156"/>
      <c r="O156"/>
      <c r="P156" s="38"/>
      <c r="Q156" s="38"/>
      <c r="R156"/>
      <c r="S156"/>
      <c r="T156"/>
      <c r="U156"/>
      <c r="V156"/>
      <c r="W156"/>
      <c r="X156"/>
      <c r="Y156"/>
      <c r="Z156"/>
      <c r="AA156"/>
      <c r="AB156"/>
      <c r="AC156"/>
      <c r="AD156"/>
      <c r="AE156"/>
      <c r="AF156"/>
      <c r="AG156"/>
      <c r="AH156"/>
      <c r="AI156"/>
    </row>
    <row r="157" spans="1:35" ht="30.6" customHeight="1" x14ac:dyDescent="0.25">
      <c r="G157" s="26" t="s">
        <v>1328</v>
      </c>
      <c r="H157" s="26" t="s">
        <v>1327</v>
      </c>
      <c r="I157" s="26" t="s">
        <v>1304</v>
      </c>
      <c r="J157" t="e">
        <f>LEFT(Registrations!#REF!,2)</f>
        <v>#REF!</v>
      </c>
      <c r="N157"/>
      <c r="O157"/>
      <c r="P157" s="38"/>
      <c r="Q157" s="38"/>
      <c r="R157"/>
      <c r="S157"/>
      <c r="T157"/>
      <c r="U157"/>
      <c r="V157"/>
      <c r="W157"/>
      <c r="X157"/>
      <c r="Y157"/>
      <c r="Z157"/>
      <c r="AA157"/>
      <c r="AB157"/>
      <c r="AC157"/>
      <c r="AD157"/>
      <c r="AE157"/>
      <c r="AF157"/>
      <c r="AG157"/>
      <c r="AH157"/>
      <c r="AI157"/>
    </row>
    <row r="158" spans="1:35" ht="30.6" customHeight="1" x14ac:dyDescent="0.25">
      <c r="G158" s="26" t="s">
        <v>1316</v>
      </c>
      <c r="H158" s="26" t="s">
        <v>1315</v>
      </c>
      <c r="I158" s="26" t="s">
        <v>1304</v>
      </c>
      <c r="J158" t="e">
        <f>LEFT(Registrations!#REF!,2)</f>
        <v>#REF!</v>
      </c>
      <c r="N158"/>
      <c r="O158"/>
      <c r="P158" s="38"/>
      <c r="Q158" s="38"/>
      <c r="R158"/>
      <c r="S158"/>
      <c r="T158"/>
      <c r="U158"/>
      <c r="V158"/>
      <c r="W158"/>
      <c r="X158"/>
      <c r="Y158"/>
      <c r="Z158"/>
      <c r="AA158"/>
      <c r="AB158"/>
      <c r="AC158"/>
      <c r="AD158"/>
      <c r="AE158"/>
      <c r="AF158"/>
      <c r="AG158"/>
      <c r="AH158"/>
      <c r="AI158"/>
    </row>
    <row r="159" spans="1:35" ht="30.6" customHeight="1" x14ac:dyDescent="0.25">
      <c r="A159" s="34"/>
      <c r="E159" s="26"/>
      <c r="F159" s="45"/>
      <c r="G159" s="26"/>
      <c r="J159" t="str">
        <f t="shared" ref="J159:J162" si="0">LEFT(F159,2)</f>
        <v/>
      </c>
      <c r="N159"/>
      <c r="O159"/>
      <c r="P159" s="38"/>
      <c r="Q159" s="38"/>
      <c r="R159"/>
      <c r="S159"/>
      <c r="T159"/>
      <c r="U159"/>
      <c r="V159"/>
      <c r="W159"/>
      <c r="X159"/>
      <c r="Y159"/>
      <c r="Z159"/>
      <c r="AA159"/>
      <c r="AB159"/>
      <c r="AC159"/>
      <c r="AD159"/>
      <c r="AE159"/>
      <c r="AF159"/>
      <c r="AG159"/>
      <c r="AH159"/>
      <c r="AI159"/>
    </row>
    <row r="160" spans="1:35" ht="30.6" customHeight="1" x14ac:dyDescent="0.25">
      <c r="A160" s="34"/>
      <c r="C160" s="33"/>
      <c r="E160" s="26"/>
      <c r="F160" s="45"/>
      <c r="G160" s="26"/>
      <c r="J160" t="str">
        <f t="shared" si="0"/>
        <v/>
      </c>
      <c r="N160"/>
      <c r="O160"/>
      <c r="P160" s="38"/>
      <c r="Q160" s="38"/>
      <c r="R160"/>
      <c r="S160"/>
      <c r="T160"/>
      <c r="U160"/>
      <c r="V160"/>
      <c r="W160"/>
      <c r="X160"/>
      <c r="Y160"/>
      <c r="Z160"/>
      <c r="AA160"/>
      <c r="AB160"/>
      <c r="AC160"/>
      <c r="AD160"/>
      <c r="AE160"/>
      <c r="AF160"/>
      <c r="AG160"/>
      <c r="AH160"/>
      <c r="AI160"/>
    </row>
    <row r="161" spans="1:35" ht="30.6" customHeight="1" x14ac:dyDescent="0.25">
      <c r="A161" s="34"/>
      <c r="E161" s="26"/>
      <c r="F161" s="45"/>
      <c r="G161" s="26"/>
      <c r="J161" t="str">
        <f t="shared" si="0"/>
        <v/>
      </c>
      <c r="N161"/>
      <c r="O161"/>
      <c r="P161"/>
      <c r="Q161"/>
      <c r="R161"/>
      <c r="S161"/>
      <c r="T161"/>
      <c r="U161"/>
      <c r="V161"/>
      <c r="W161"/>
      <c r="X161"/>
      <c r="Y161"/>
      <c r="Z161"/>
      <c r="AA161"/>
      <c r="AB161"/>
      <c r="AC161"/>
      <c r="AD161"/>
      <c r="AE161"/>
      <c r="AF161"/>
      <c r="AG161"/>
      <c r="AH161"/>
      <c r="AI161"/>
    </row>
    <row r="162" spans="1:35" ht="30.6" customHeight="1" x14ac:dyDescent="0.25">
      <c r="A162" s="34" t="s">
        <v>1349</v>
      </c>
      <c r="B162" s="39"/>
      <c r="E162" s="26"/>
      <c r="F162" s="45"/>
      <c r="G162" s="26"/>
      <c r="J162" t="str">
        <f t="shared" si="0"/>
        <v/>
      </c>
      <c r="N162"/>
    </row>
    <row r="163" spans="1:35" ht="28.2" customHeight="1" thickBot="1" x14ac:dyDescent="0.3">
      <c r="A163" s="41" t="s">
        <v>91</v>
      </c>
      <c r="B163" s="66" t="s">
        <v>1261</v>
      </c>
      <c r="C163" s="42" t="s">
        <v>1346</v>
      </c>
      <c r="D163" s="46" t="s">
        <v>1342</v>
      </c>
      <c r="E163" s="47">
        <f>VLOOKUP(A163,Contacts!$A$1:$F$103,3,1)</f>
        <v>0</v>
      </c>
      <c r="F163" s="60" t="s">
        <v>1343</v>
      </c>
      <c r="G163" s="32" t="s">
        <v>1303</v>
      </c>
      <c r="H163" s="26">
        <v>2484440584</v>
      </c>
      <c r="I163" s="26" t="s">
        <v>1304</v>
      </c>
      <c r="N163"/>
      <c r="O163"/>
      <c r="P163" s="38"/>
      <c r="Q163" s="38"/>
      <c r="R163"/>
      <c r="S163"/>
      <c r="T163"/>
      <c r="U163"/>
      <c r="V163"/>
      <c r="W163"/>
      <c r="X163"/>
      <c r="Y163"/>
      <c r="Z163"/>
      <c r="AA163"/>
      <c r="AB163"/>
      <c r="AC163"/>
      <c r="AD163"/>
      <c r="AE163"/>
      <c r="AF163"/>
      <c r="AG163"/>
      <c r="AH163"/>
      <c r="AI163"/>
    </row>
    <row r="164" spans="1:35" ht="28.95" customHeight="1" x14ac:dyDescent="0.25">
      <c r="A164" s="43"/>
      <c r="E164" s="26"/>
      <c r="F164" s="45"/>
      <c r="G164" s="26"/>
      <c r="N164"/>
      <c r="O164"/>
      <c r="P164" s="38"/>
      <c r="Q164" s="38"/>
      <c r="R164"/>
      <c r="S164"/>
      <c r="T164"/>
      <c r="U164"/>
      <c r="V164"/>
      <c r="W164"/>
      <c r="X164"/>
      <c r="Y164"/>
      <c r="Z164"/>
      <c r="AA164"/>
      <c r="AB164"/>
      <c r="AC164"/>
      <c r="AD164"/>
      <c r="AE164"/>
      <c r="AF164"/>
      <c r="AG164"/>
      <c r="AH164"/>
      <c r="AI164"/>
    </row>
    <row r="165" spans="1:35" ht="28.95" customHeight="1" x14ac:dyDescent="0.25">
      <c r="A165" s="43"/>
      <c r="E165" s="26"/>
      <c r="F165" s="45"/>
      <c r="G165" s="26"/>
      <c r="N165"/>
      <c r="O165"/>
      <c r="P165" s="38"/>
      <c r="Q165" s="38"/>
      <c r="R165"/>
      <c r="S165"/>
      <c r="T165"/>
      <c r="U165"/>
      <c r="V165"/>
      <c r="W165"/>
      <c r="X165"/>
      <c r="Y165"/>
      <c r="Z165"/>
      <c r="AA165"/>
      <c r="AB165"/>
      <c r="AC165"/>
      <c r="AD165"/>
      <c r="AE165"/>
      <c r="AF165"/>
      <c r="AG165"/>
      <c r="AH165"/>
      <c r="AI165"/>
    </row>
    <row r="166" spans="1:35" ht="28.95" customHeight="1" x14ac:dyDescent="0.25">
      <c r="A166" s="34"/>
      <c r="D166" s="36"/>
      <c r="F166" s="44"/>
      <c r="N166"/>
      <c r="P166"/>
      <c r="Q166"/>
    </row>
    <row r="167" spans="1:35" ht="28.95" customHeight="1" x14ac:dyDescent="0.25">
      <c r="A167" s="43"/>
      <c r="D167" s="36"/>
      <c r="F167" s="45"/>
      <c r="G167" s="26"/>
      <c r="N167"/>
      <c r="O167"/>
      <c r="P167" s="38"/>
      <c r="Q167" s="38"/>
      <c r="R167"/>
      <c r="S167"/>
      <c r="T167"/>
      <c r="U167"/>
      <c r="V167"/>
      <c r="W167"/>
      <c r="X167"/>
      <c r="Y167"/>
      <c r="Z167"/>
      <c r="AA167"/>
      <c r="AB167"/>
      <c r="AC167"/>
      <c r="AD167"/>
      <c r="AE167"/>
    </row>
    <row r="168" spans="1:35" ht="28.95" customHeight="1" x14ac:dyDescent="0.25">
      <c r="A168" s="43"/>
      <c r="D168" s="36"/>
      <c r="E168" s="26"/>
      <c r="F168" s="45"/>
      <c r="G168" s="26"/>
      <c r="N168"/>
      <c r="O168"/>
      <c r="P168" s="38"/>
      <c r="Q168" s="38"/>
      <c r="R168"/>
      <c r="S168"/>
      <c r="T168"/>
      <c r="U168"/>
      <c r="V168"/>
      <c r="W168"/>
      <c r="X168"/>
      <c r="Y168"/>
      <c r="Z168"/>
      <c r="AA168"/>
      <c r="AB168"/>
      <c r="AC168"/>
      <c r="AD168"/>
      <c r="AE168"/>
    </row>
    <row r="169" spans="1:35" ht="28.95" customHeight="1" x14ac:dyDescent="0.25">
      <c r="A169" s="43"/>
      <c r="D169" s="36"/>
      <c r="E169" s="26"/>
      <c r="F169" s="45"/>
      <c r="G169" s="26"/>
      <c r="O169"/>
      <c r="P169"/>
      <c r="Q169"/>
      <c r="R169"/>
      <c r="S169"/>
      <c r="T169"/>
      <c r="U169"/>
      <c r="V169"/>
      <c r="W169"/>
      <c r="X169"/>
      <c r="Y169"/>
      <c r="Z169"/>
      <c r="AA169"/>
      <c r="AB169"/>
      <c r="AC169"/>
      <c r="AD169"/>
      <c r="AE169"/>
    </row>
    <row r="170" spans="1:35" ht="28.95" customHeight="1" x14ac:dyDescent="0.25">
      <c r="A170" s="34"/>
      <c r="E170" s="26"/>
      <c r="F170" s="45"/>
      <c r="G170" s="26"/>
      <c r="N170"/>
    </row>
    <row r="171" spans="1:35" ht="28.95" customHeight="1" x14ac:dyDescent="0.25">
      <c r="A171" s="43"/>
      <c r="D171" s="36"/>
      <c r="E171" s="26"/>
      <c r="F171" s="45"/>
      <c r="G171" s="26"/>
      <c r="N171"/>
    </row>
    <row r="172" spans="1:35" ht="28.95" customHeight="1" x14ac:dyDescent="0.25">
      <c r="A172" s="34"/>
      <c r="E172" s="26"/>
      <c r="F172" s="45"/>
      <c r="G172" s="26"/>
      <c r="N172"/>
    </row>
    <row r="173" spans="1:35" ht="28.95" customHeight="1" x14ac:dyDescent="0.25">
      <c r="A173" s="34"/>
      <c r="E173" s="26"/>
      <c r="F173" s="45"/>
      <c r="G173" s="26"/>
    </row>
    <row r="174" spans="1:35" ht="28.95" customHeight="1" thickBot="1" x14ac:dyDescent="0.3">
      <c r="A174" s="41"/>
      <c r="B174" s="42"/>
      <c r="C174" s="42"/>
      <c r="D174" s="46"/>
      <c r="E174" s="47"/>
      <c r="F174" s="60"/>
      <c r="G174" s="26"/>
    </row>
    <row r="175" spans="1:35" ht="30.6" customHeight="1" x14ac:dyDescent="0.25"/>
    <row r="176" spans="1:35" ht="30.6" customHeight="1" x14ac:dyDescent="0.25">
      <c r="A176" s="39"/>
      <c r="B176" s="26"/>
      <c r="C176" s="26"/>
      <c r="D176" s="61"/>
    </row>
    <row r="177" spans="1:4" ht="30.6" customHeight="1" x14ac:dyDescent="0.25">
      <c r="A177" s="39"/>
      <c r="B177" s="26"/>
      <c r="C177" s="26"/>
      <c r="D177" s="61"/>
    </row>
    <row r="178" spans="1:4" ht="30.6" customHeight="1" x14ac:dyDescent="0.25">
      <c r="A178" s="39"/>
      <c r="B178" s="26"/>
      <c r="C178" s="26"/>
      <c r="D178" s="61"/>
    </row>
    <row r="179" spans="1:4" ht="30.6" customHeight="1" x14ac:dyDescent="0.25">
      <c r="A179" s="39"/>
      <c r="B179" s="26"/>
      <c r="C179" s="26"/>
      <c r="D179" s="61"/>
    </row>
    <row r="180" spans="1:4" ht="30.6" customHeight="1" x14ac:dyDescent="0.25">
      <c r="A180" s="39"/>
      <c r="B180" s="26"/>
      <c r="C180" s="26"/>
      <c r="D180" s="61"/>
    </row>
    <row r="181" spans="1:4" ht="30.6" customHeight="1" x14ac:dyDescent="0.25">
      <c r="A181" s="39"/>
      <c r="B181" s="26"/>
      <c r="C181" s="26"/>
      <c r="D181" s="61"/>
    </row>
    <row r="186" spans="1:4" ht="13.5" customHeight="1" x14ac:dyDescent="0.25">
      <c r="A186" s="62"/>
    </row>
    <row r="187" spans="1:4" ht="13.5" customHeight="1" x14ac:dyDescent="0.25">
      <c r="A187" s="49"/>
    </row>
    <row r="188" spans="1:4" ht="13.5" customHeight="1" x14ac:dyDescent="0.25">
      <c r="A188" s="62"/>
    </row>
    <row r="189" spans="1:4" ht="13.5" customHeight="1" x14ac:dyDescent="0.25">
      <c r="A189" s="49"/>
    </row>
    <row r="190" spans="1:4" ht="13.5" customHeight="1" x14ac:dyDescent="0.25">
      <c r="A190" s="49"/>
    </row>
    <row r="191" spans="1:4" ht="13.5" customHeight="1" x14ac:dyDescent="0.25">
      <c r="A191" s="49"/>
    </row>
    <row r="192" spans="1:4" ht="13.5" customHeight="1" x14ac:dyDescent="0.25">
      <c r="A192" s="49"/>
    </row>
    <row r="193" spans="1:35" ht="13.5" customHeight="1" x14ac:dyDescent="0.25">
      <c r="A193" s="49"/>
    </row>
    <row r="194" spans="1:35" ht="13.5" customHeight="1" x14ac:dyDescent="0.25">
      <c r="A194" s="49"/>
    </row>
    <row r="195" spans="1:35" ht="13.5" customHeight="1" x14ac:dyDescent="0.25">
      <c r="A195" s="49"/>
    </row>
    <row r="196" spans="1:35" ht="13.5" customHeight="1" x14ac:dyDescent="0.25">
      <c r="A196" s="49"/>
    </row>
    <row r="197" spans="1:35" ht="28.2" customHeight="1" x14ac:dyDescent="0.25">
      <c r="A197" s="49"/>
      <c r="F197" s="35"/>
      <c r="G197" s="35"/>
      <c r="N197"/>
      <c r="P197" s="38"/>
      <c r="Q197" s="38"/>
    </row>
    <row r="198" spans="1:35" ht="28.2" customHeight="1" x14ac:dyDescent="0.25">
      <c r="A198" s="49"/>
      <c r="E198" s="26"/>
      <c r="F198" s="26"/>
      <c r="G198" s="26"/>
      <c r="N198"/>
      <c r="O198"/>
      <c r="P198" s="38"/>
      <c r="Q198" s="38"/>
      <c r="R198"/>
      <c r="S198"/>
      <c r="T198"/>
      <c r="U198"/>
      <c r="V198"/>
      <c r="W198"/>
      <c r="X198"/>
      <c r="Y198"/>
      <c r="Z198"/>
      <c r="AA198"/>
      <c r="AB198"/>
      <c r="AC198"/>
      <c r="AD198"/>
      <c r="AE198"/>
      <c r="AF198"/>
      <c r="AG198"/>
      <c r="AH198"/>
      <c r="AI198"/>
    </row>
    <row r="199" spans="1:35" ht="30.6" customHeight="1" x14ac:dyDescent="0.25">
      <c r="A199" s="49"/>
      <c r="E199" s="26"/>
      <c r="F199" s="26"/>
      <c r="G199" s="26"/>
      <c r="N199"/>
      <c r="O199"/>
      <c r="P199" s="38"/>
      <c r="Q199" s="38"/>
      <c r="R199"/>
      <c r="S199"/>
      <c r="T199"/>
      <c r="U199"/>
      <c r="V199"/>
      <c r="W199"/>
      <c r="X199"/>
      <c r="Y199"/>
      <c r="Z199"/>
      <c r="AA199"/>
      <c r="AB199"/>
      <c r="AC199"/>
      <c r="AD199"/>
      <c r="AE199"/>
      <c r="AF199"/>
      <c r="AG199"/>
      <c r="AH199"/>
      <c r="AI199"/>
    </row>
    <row r="200" spans="1:35" ht="13.5" customHeight="1" x14ac:dyDescent="0.25">
      <c r="A200" s="49"/>
    </row>
    <row r="201" spans="1:35" ht="13.5" customHeight="1" x14ac:dyDescent="0.25">
      <c r="D201" s="36"/>
    </row>
    <row r="203" spans="1:35" ht="13.5" customHeight="1" x14ac:dyDescent="0.25">
      <c r="A203" s="39"/>
    </row>
    <row r="204" spans="1:35" ht="28.2" customHeight="1" x14ac:dyDescent="0.25">
      <c r="A204" s="34"/>
      <c r="D204" s="36"/>
      <c r="E204" s="26"/>
      <c r="F204" s="45"/>
      <c r="G204" s="26"/>
      <c r="N204"/>
      <c r="O204"/>
      <c r="P204" s="38"/>
      <c r="Q204" s="38"/>
      <c r="R204"/>
      <c r="S204"/>
      <c r="T204"/>
      <c r="U204"/>
      <c r="V204"/>
      <c r="W204"/>
      <c r="X204"/>
      <c r="Y204"/>
      <c r="Z204"/>
      <c r="AA204"/>
      <c r="AB204"/>
      <c r="AC204"/>
      <c r="AD204"/>
      <c r="AE204"/>
      <c r="AF204"/>
      <c r="AG204"/>
      <c r="AH204"/>
      <c r="AI204"/>
    </row>
    <row r="205" spans="1:35" ht="30.6" customHeight="1" x14ac:dyDescent="0.25">
      <c r="A205" s="34"/>
      <c r="E205" s="26"/>
      <c r="F205" s="45"/>
      <c r="G205" s="26"/>
      <c r="N205"/>
      <c r="O205"/>
      <c r="P205" s="38"/>
      <c r="Q205" s="38"/>
      <c r="R205"/>
      <c r="S205"/>
      <c r="T205"/>
      <c r="U205"/>
      <c r="V205"/>
      <c r="W205"/>
      <c r="X205"/>
      <c r="Y205"/>
      <c r="Z205"/>
      <c r="AA205"/>
      <c r="AB205"/>
      <c r="AC205"/>
      <c r="AD205"/>
      <c r="AE205"/>
      <c r="AF205"/>
      <c r="AG205"/>
      <c r="AH205"/>
      <c r="AI205"/>
    </row>
    <row r="245" spans="14:35" ht="13.5" customHeight="1" x14ac:dyDescent="0.25">
      <c r="N245"/>
      <c r="O245"/>
      <c r="P245"/>
      <c r="Q245"/>
      <c r="R245"/>
      <c r="S245"/>
      <c r="T245"/>
      <c r="U245"/>
      <c r="V245"/>
      <c r="W245"/>
      <c r="X245"/>
      <c r="Y245"/>
      <c r="Z245"/>
      <c r="AA245"/>
      <c r="AB245"/>
      <c r="AC245"/>
      <c r="AD245"/>
      <c r="AE245"/>
      <c r="AF245"/>
      <c r="AG245"/>
      <c r="AH245"/>
      <c r="AI245"/>
    </row>
    <row r="246" spans="14:35" ht="13.5" customHeight="1" x14ac:dyDescent="0.25">
      <c r="N246"/>
      <c r="O246"/>
      <c r="P246"/>
      <c r="Q246"/>
      <c r="R246"/>
      <c r="S246"/>
      <c r="T246"/>
      <c r="U246"/>
      <c r="V246"/>
      <c r="W246"/>
      <c r="X246"/>
      <c r="Y246"/>
      <c r="Z246"/>
      <c r="AA246"/>
      <c r="AB246"/>
      <c r="AC246"/>
      <c r="AD246"/>
      <c r="AE246"/>
      <c r="AF246"/>
      <c r="AG246"/>
      <c r="AH246"/>
      <c r="AI246"/>
    </row>
    <row r="247" spans="14:35" ht="13.5" customHeight="1" x14ac:dyDescent="0.25">
      <c r="N247"/>
      <c r="O247"/>
      <c r="P247"/>
      <c r="Q247"/>
      <c r="R247"/>
      <c r="S247"/>
      <c r="T247"/>
      <c r="U247"/>
      <c r="V247"/>
      <c r="W247"/>
      <c r="X247"/>
      <c r="Y247"/>
      <c r="Z247"/>
      <c r="AA247"/>
      <c r="AB247"/>
      <c r="AC247"/>
      <c r="AD247"/>
      <c r="AE247"/>
      <c r="AF247"/>
      <c r="AG247"/>
      <c r="AH247"/>
      <c r="AI247"/>
    </row>
    <row r="248" spans="14:35" ht="13.5" customHeight="1" x14ac:dyDescent="0.25">
      <c r="N248"/>
      <c r="O248"/>
      <c r="P248"/>
      <c r="Q248"/>
      <c r="R248"/>
      <c r="S248"/>
      <c r="T248"/>
      <c r="U248"/>
      <c r="V248"/>
      <c r="W248"/>
      <c r="X248"/>
      <c r="Y248"/>
      <c r="Z248"/>
      <c r="AA248"/>
      <c r="AB248"/>
      <c r="AC248"/>
      <c r="AD248"/>
      <c r="AE248"/>
      <c r="AF248"/>
      <c r="AG248"/>
      <c r="AH248"/>
      <c r="AI248"/>
    </row>
    <row r="249" spans="14:35" ht="13.5" customHeight="1" x14ac:dyDescent="0.25">
      <c r="N249"/>
      <c r="O249"/>
      <c r="P249"/>
      <c r="Q249"/>
      <c r="R249"/>
      <c r="S249"/>
      <c r="T249"/>
      <c r="U249"/>
      <c r="V249"/>
      <c r="W249"/>
      <c r="X249"/>
      <c r="Y249"/>
      <c r="Z249"/>
      <c r="AA249"/>
      <c r="AB249"/>
      <c r="AC249"/>
      <c r="AD249"/>
      <c r="AE249"/>
      <c r="AF249"/>
      <c r="AG249"/>
      <c r="AH249"/>
      <c r="AI249"/>
    </row>
    <row r="250" spans="14:35" ht="13.5" customHeight="1" x14ac:dyDescent="0.25">
      <c r="N250"/>
      <c r="O250"/>
      <c r="P250"/>
      <c r="Q250"/>
      <c r="R250"/>
      <c r="S250"/>
      <c r="T250"/>
      <c r="U250"/>
      <c r="V250"/>
      <c r="W250"/>
      <c r="X250"/>
      <c r="Y250"/>
      <c r="Z250"/>
      <c r="AA250"/>
      <c r="AB250"/>
      <c r="AC250"/>
      <c r="AD250"/>
      <c r="AE250"/>
      <c r="AF250"/>
      <c r="AG250"/>
      <c r="AH250"/>
      <c r="AI250"/>
    </row>
    <row r="251" spans="14:35" ht="13.5" customHeight="1" x14ac:dyDescent="0.25">
      <c r="N251"/>
      <c r="O251"/>
      <c r="P251"/>
      <c r="Q251"/>
      <c r="R251"/>
      <c r="S251"/>
      <c r="T251"/>
      <c r="U251"/>
      <c r="V251"/>
      <c r="W251"/>
      <c r="X251"/>
      <c r="Y251"/>
      <c r="Z251"/>
      <c r="AA251"/>
      <c r="AB251"/>
      <c r="AC251"/>
      <c r="AD251"/>
      <c r="AE251"/>
      <c r="AF251"/>
      <c r="AG251"/>
      <c r="AH251"/>
      <c r="AI251"/>
    </row>
    <row r="252" spans="14:35" ht="13.5" customHeight="1" x14ac:dyDescent="0.25">
      <c r="N252"/>
      <c r="O252"/>
      <c r="P252"/>
      <c r="Q252"/>
      <c r="R252"/>
      <c r="S252"/>
      <c r="T252"/>
      <c r="U252"/>
      <c r="V252"/>
      <c r="W252"/>
      <c r="X252"/>
      <c r="Y252"/>
      <c r="Z252"/>
      <c r="AA252"/>
      <c r="AB252"/>
      <c r="AC252"/>
      <c r="AD252"/>
      <c r="AE252"/>
      <c r="AF252"/>
      <c r="AG252"/>
      <c r="AH252"/>
      <c r="AI252"/>
    </row>
    <row r="253" spans="14:35" ht="13.5" customHeight="1" x14ac:dyDescent="0.25">
      <c r="N253"/>
      <c r="O253"/>
      <c r="P253"/>
      <c r="Q253"/>
      <c r="R253"/>
      <c r="S253"/>
      <c r="T253"/>
      <c r="U253"/>
      <c r="V253"/>
      <c r="W253"/>
      <c r="X253"/>
      <c r="Y253"/>
      <c r="Z253"/>
      <c r="AA253"/>
      <c r="AB253"/>
      <c r="AC253"/>
      <c r="AD253"/>
      <c r="AE253"/>
      <c r="AF253"/>
      <c r="AG253"/>
      <c r="AH253"/>
      <c r="AI253"/>
    </row>
    <row r="254" spans="14:35" ht="13.5" customHeight="1" x14ac:dyDescent="0.25">
      <c r="N254"/>
      <c r="O254"/>
      <c r="P254"/>
      <c r="Q254"/>
      <c r="R254"/>
      <c r="S254"/>
      <c r="T254"/>
      <c r="U254"/>
      <c r="V254"/>
      <c r="W254"/>
      <c r="X254"/>
      <c r="Y254"/>
      <c r="Z254"/>
      <c r="AA254"/>
      <c r="AB254"/>
      <c r="AC254"/>
      <c r="AD254"/>
      <c r="AE254"/>
      <c r="AF254"/>
      <c r="AG254"/>
      <c r="AH254"/>
      <c r="AI254"/>
    </row>
    <row r="255" spans="14:35" ht="13.5" customHeight="1" x14ac:dyDescent="0.25">
      <c r="N255"/>
      <c r="O255"/>
      <c r="P255"/>
      <c r="Q255"/>
      <c r="R255"/>
      <c r="S255"/>
      <c r="T255"/>
      <c r="U255"/>
      <c r="V255"/>
      <c r="W255"/>
      <c r="X255"/>
      <c r="Y255"/>
      <c r="Z255"/>
      <c r="AA255"/>
      <c r="AB255"/>
      <c r="AC255"/>
      <c r="AD255"/>
      <c r="AE255"/>
      <c r="AF255"/>
      <c r="AG255"/>
      <c r="AH255"/>
      <c r="AI255"/>
    </row>
    <row r="256" spans="14:35" ht="13.5" customHeight="1" x14ac:dyDescent="0.25">
      <c r="N256"/>
      <c r="O256"/>
      <c r="P256"/>
      <c r="Q256"/>
      <c r="R256"/>
      <c r="S256"/>
      <c r="T256"/>
      <c r="U256"/>
      <c r="V256"/>
      <c r="W256"/>
      <c r="X256"/>
      <c r="Y256"/>
      <c r="Z256"/>
      <c r="AA256"/>
      <c r="AB256"/>
      <c r="AC256"/>
      <c r="AD256"/>
      <c r="AE256"/>
      <c r="AF256"/>
      <c r="AG256"/>
      <c r="AH256"/>
      <c r="AI256"/>
    </row>
    <row r="257" spans="14:35" ht="13.5" customHeight="1" x14ac:dyDescent="0.25">
      <c r="N257"/>
      <c r="O257"/>
      <c r="P257"/>
      <c r="Q257"/>
      <c r="R257"/>
      <c r="S257"/>
      <c r="T257"/>
      <c r="U257"/>
      <c r="V257"/>
      <c r="W257"/>
      <c r="X257"/>
      <c r="Y257"/>
      <c r="Z257"/>
      <c r="AA257"/>
      <c r="AB257"/>
      <c r="AC257"/>
      <c r="AD257"/>
      <c r="AE257"/>
      <c r="AF257"/>
      <c r="AG257"/>
      <c r="AH257"/>
      <c r="AI257"/>
    </row>
    <row r="258" spans="14:35" ht="13.5" customHeight="1" x14ac:dyDescent="0.25">
      <c r="N258"/>
      <c r="O258"/>
      <c r="P258"/>
      <c r="Q258"/>
      <c r="R258"/>
      <c r="S258"/>
      <c r="T258"/>
      <c r="U258"/>
      <c r="V258"/>
      <c r="W258"/>
      <c r="X258"/>
      <c r="Y258"/>
      <c r="Z258"/>
      <c r="AA258"/>
      <c r="AB258"/>
      <c r="AC258"/>
      <c r="AD258"/>
      <c r="AE258"/>
      <c r="AF258"/>
      <c r="AG258"/>
      <c r="AH258"/>
      <c r="AI258"/>
    </row>
    <row r="259" spans="14:35" ht="13.5" customHeight="1" x14ac:dyDescent="0.25">
      <c r="N259"/>
      <c r="O259"/>
      <c r="P259"/>
      <c r="Q259"/>
      <c r="R259"/>
      <c r="S259"/>
      <c r="T259"/>
      <c r="U259"/>
      <c r="V259"/>
      <c r="W259"/>
      <c r="X259"/>
      <c r="Y259"/>
      <c r="Z259"/>
      <c r="AA259"/>
      <c r="AB259"/>
      <c r="AC259"/>
      <c r="AD259"/>
      <c r="AE259"/>
      <c r="AF259"/>
      <c r="AG259"/>
      <c r="AH259"/>
      <c r="AI259"/>
    </row>
    <row r="260" spans="14:35" ht="13.5" customHeight="1" x14ac:dyDescent="0.25">
      <c r="N260"/>
      <c r="O260"/>
      <c r="P260"/>
      <c r="Q260"/>
      <c r="R260"/>
      <c r="S260"/>
      <c r="T260"/>
      <c r="U260"/>
      <c r="V260"/>
      <c r="W260"/>
      <c r="X260"/>
      <c r="Y260"/>
      <c r="Z260"/>
      <c r="AA260"/>
      <c r="AB260"/>
      <c r="AC260"/>
      <c r="AD260"/>
      <c r="AE260"/>
      <c r="AF260"/>
      <c r="AG260"/>
      <c r="AH260"/>
      <c r="AI260"/>
    </row>
    <row r="261" spans="14:35" ht="13.5" customHeight="1" x14ac:dyDescent="0.25">
      <c r="N261"/>
      <c r="O261"/>
      <c r="P261"/>
      <c r="Q261"/>
      <c r="R261"/>
      <c r="S261"/>
      <c r="T261"/>
      <c r="U261"/>
      <c r="V261"/>
      <c r="W261"/>
      <c r="X261"/>
      <c r="Y261"/>
      <c r="Z261"/>
      <c r="AA261"/>
      <c r="AB261"/>
      <c r="AC261"/>
      <c r="AD261"/>
      <c r="AE261"/>
      <c r="AF261"/>
      <c r="AG261"/>
      <c r="AH261"/>
      <c r="AI261"/>
    </row>
    <row r="262" spans="14:35" ht="13.5" customHeight="1" x14ac:dyDescent="0.25">
      <c r="N262"/>
      <c r="O262"/>
      <c r="P262"/>
      <c r="Q262"/>
      <c r="R262"/>
      <c r="S262"/>
      <c r="T262"/>
      <c r="U262"/>
      <c r="V262"/>
      <c r="W262"/>
      <c r="X262"/>
      <c r="Y262"/>
      <c r="Z262"/>
      <c r="AA262"/>
      <c r="AB262"/>
      <c r="AC262"/>
      <c r="AD262"/>
      <c r="AE262"/>
      <c r="AF262"/>
      <c r="AG262"/>
      <c r="AH262"/>
      <c r="AI262"/>
    </row>
    <row r="263" spans="14:35" ht="13.5" customHeight="1" x14ac:dyDescent="0.25">
      <c r="N263"/>
      <c r="O263"/>
      <c r="P263"/>
      <c r="Q263"/>
      <c r="R263"/>
      <c r="S263"/>
      <c r="T263"/>
      <c r="U263"/>
      <c r="V263"/>
      <c r="W263"/>
      <c r="X263"/>
      <c r="Y263"/>
      <c r="Z263"/>
      <c r="AA263"/>
      <c r="AB263"/>
      <c r="AC263"/>
      <c r="AD263"/>
      <c r="AE263"/>
      <c r="AF263"/>
      <c r="AG263"/>
      <c r="AH263"/>
      <c r="AI263"/>
    </row>
    <row r="264" spans="14:35" ht="13.5" customHeight="1" x14ac:dyDescent="0.25">
      <c r="N264"/>
      <c r="O264"/>
      <c r="P264"/>
      <c r="Q264"/>
      <c r="R264"/>
      <c r="S264"/>
      <c r="T264"/>
      <c r="U264"/>
      <c r="V264"/>
      <c r="W264"/>
      <c r="X264"/>
      <c r="Y264"/>
      <c r="Z264"/>
      <c r="AA264"/>
      <c r="AB264"/>
      <c r="AC264"/>
      <c r="AD264"/>
      <c r="AE264"/>
      <c r="AF264"/>
      <c r="AG264"/>
      <c r="AH264"/>
      <c r="AI264"/>
    </row>
    <row r="265" spans="14:35" ht="13.5" customHeight="1" x14ac:dyDescent="0.25">
      <c r="N265"/>
      <c r="O265"/>
      <c r="P265"/>
      <c r="Q265"/>
      <c r="R265"/>
      <c r="S265"/>
      <c r="T265"/>
      <c r="U265"/>
      <c r="V265"/>
      <c r="W265"/>
      <c r="X265"/>
      <c r="Y265"/>
      <c r="Z265"/>
      <c r="AA265"/>
      <c r="AB265"/>
      <c r="AC265"/>
      <c r="AD265"/>
      <c r="AE265"/>
      <c r="AF265"/>
      <c r="AG265"/>
      <c r="AH265"/>
      <c r="AI265"/>
    </row>
    <row r="828808" spans="1:35" ht="13.5" customHeight="1" x14ac:dyDescent="0.25">
      <c r="E828808" s="26"/>
      <c r="F828808" s="26"/>
      <c r="G828808" s="26"/>
      <c r="N828808"/>
      <c r="O828808"/>
      <c r="P828808"/>
      <c r="Q828808"/>
      <c r="R828808"/>
      <c r="S828808"/>
      <c r="T828808"/>
      <c r="U828808"/>
      <c r="V828808"/>
      <c r="W828808"/>
      <c r="X828808"/>
      <c r="Y828808"/>
      <c r="Z828808"/>
      <c r="AA828808"/>
      <c r="AB828808"/>
      <c r="AC828808"/>
      <c r="AD828808"/>
      <c r="AE828808"/>
      <c r="AF828808"/>
      <c r="AG828808"/>
      <c r="AH828808"/>
      <c r="AI828808"/>
    </row>
    <row r="828812" spans="1:35" ht="13.5" customHeight="1" x14ac:dyDescent="0.25">
      <c r="A828812" s="39"/>
      <c r="B828812" s="31"/>
      <c r="C828812" s="26"/>
      <c r="D828812" s="26"/>
    </row>
  </sheetData>
  <sortState xmlns:xlrd2="http://schemas.microsoft.com/office/spreadsheetml/2017/richdata2" ref="A83:I158">
    <sortCondition ref="F83:F158"/>
  </sortState>
  <phoneticPr fontId="11" type="noConversion"/>
  <hyperlinks>
    <hyperlink ref="G149" r:id="rId1" xr:uid="{00000000-0004-0000-0700-000000000000}"/>
  </hyperlinks>
  <pageMargins left="0.7" right="0.7" top="0.75" bottom="0.75" header="0.3" footer="0.3"/>
  <pageSetup scale="10" fitToHeight="8" orientation="portrait"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L312"/>
  <sheetViews>
    <sheetView topLeftCell="A38" workbookViewId="0">
      <selection activeCell="D9" sqref="D9"/>
    </sheetView>
  </sheetViews>
  <sheetFormatPr defaultRowHeight="11.25" customHeight="1" x14ac:dyDescent="0.25"/>
  <cols>
    <col min="1" max="1" width="22.109375" customWidth="1"/>
    <col min="2" max="2" width="3" bestFit="1" customWidth="1"/>
    <col min="3" max="3" width="13" bestFit="1" customWidth="1"/>
    <col min="4" max="4" width="13.88671875" bestFit="1" customWidth="1"/>
    <col min="5" max="5" width="19.5546875" customWidth="1"/>
    <col min="6" max="6" width="22.6640625" customWidth="1"/>
    <col min="7" max="7" width="61.88671875" customWidth="1"/>
  </cols>
  <sheetData>
    <row r="1" spans="1:9" ht="11.25" customHeight="1" x14ac:dyDescent="0.25">
      <c r="A1" s="88" t="s">
        <v>1511</v>
      </c>
    </row>
    <row r="2" spans="1:9" s="29" customFormat="1" ht="30.6" customHeight="1" x14ac:dyDescent="0.25">
      <c r="A2" s="54" t="s">
        <v>132</v>
      </c>
      <c r="B2" s="54">
        <v>7</v>
      </c>
      <c r="C2" s="54" t="s">
        <v>400</v>
      </c>
      <c r="D2" s="54" t="s">
        <v>731</v>
      </c>
      <c r="E2" s="54" t="s">
        <v>949</v>
      </c>
      <c r="F2" s="54" t="s">
        <v>950</v>
      </c>
      <c r="G2" s="30" t="s">
        <v>424</v>
      </c>
    </row>
    <row r="3" spans="1:9" s="29" customFormat="1" ht="30.6" customHeight="1" x14ac:dyDescent="0.25">
      <c r="A3" s="54" t="s">
        <v>125</v>
      </c>
      <c r="B3" s="54">
        <v>9</v>
      </c>
      <c r="C3" s="54" t="s">
        <v>354</v>
      </c>
      <c r="D3" s="54" t="s">
        <v>733</v>
      </c>
      <c r="E3" s="54" t="s">
        <v>951</v>
      </c>
      <c r="F3" s="54" t="s">
        <v>952</v>
      </c>
      <c r="G3" s="30" t="s">
        <v>426</v>
      </c>
    </row>
    <row r="4" spans="1:9" s="29" customFormat="1" ht="30.6" customHeight="1" x14ac:dyDescent="0.25">
      <c r="A4" s="54" t="s">
        <v>134</v>
      </c>
      <c r="B4" s="54">
        <v>9</v>
      </c>
      <c r="C4" s="54" t="s">
        <v>367</v>
      </c>
      <c r="D4" s="54" t="s">
        <v>735</v>
      </c>
      <c r="E4" s="54" t="s">
        <v>953</v>
      </c>
      <c r="F4" s="54" t="s">
        <v>950</v>
      </c>
      <c r="G4" s="30" t="s">
        <v>428</v>
      </c>
    </row>
    <row r="5" spans="1:9" s="29" customFormat="1" ht="30.6" customHeight="1" x14ac:dyDescent="0.25">
      <c r="A5" s="54" t="s">
        <v>954</v>
      </c>
      <c r="B5" s="54"/>
      <c r="C5" s="54" t="s">
        <v>401</v>
      </c>
      <c r="D5" s="54" t="s">
        <v>353</v>
      </c>
      <c r="E5" s="72" t="s">
        <v>1358</v>
      </c>
      <c r="F5" s="54" t="s">
        <v>1359</v>
      </c>
      <c r="G5" s="69" t="s">
        <v>1562</v>
      </c>
    </row>
    <row r="6" spans="1:9" s="29" customFormat="1" ht="30.6" customHeight="1" x14ac:dyDescent="0.25">
      <c r="A6" s="54" t="s">
        <v>90</v>
      </c>
      <c r="B6" s="54">
        <v>12</v>
      </c>
      <c r="C6" s="54" t="s">
        <v>737</v>
      </c>
      <c r="D6" s="54" t="s">
        <v>735</v>
      </c>
      <c r="E6" s="54" t="s">
        <v>953</v>
      </c>
      <c r="F6" s="54" t="s">
        <v>950</v>
      </c>
      <c r="G6" s="30" t="s">
        <v>428</v>
      </c>
    </row>
    <row r="7" spans="1:9" s="29" customFormat="1" ht="30.6" customHeight="1" x14ac:dyDescent="0.25">
      <c r="A7" s="54" t="s">
        <v>71</v>
      </c>
      <c r="B7" s="54">
        <v>8</v>
      </c>
      <c r="C7" s="54" t="s">
        <v>738</v>
      </c>
      <c r="D7" s="54" t="s">
        <v>735</v>
      </c>
      <c r="E7" s="54" t="s">
        <v>953</v>
      </c>
      <c r="F7" s="54" t="s">
        <v>950</v>
      </c>
      <c r="G7" s="30" t="s">
        <v>428</v>
      </c>
    </row>
    <row r="8" spans="1:9" s="29" customFormat="1" ht="30.6" customHeight="1" x14ac:dyDescent="0.25">
      <c r="A8" s="54" t="s">
        <v>429</v>
      </c>
      <c r="B8" s="54">
        <v>7</v>
      </c>
      <c r="C8" s="54" t="s">
        <v>367</v>
      </c>
      <c r="D8" s="54" t="s">
        <v>739</v>
      </c>
      <c r="E8" s="54" t="s">
        <v>958</v>
      </c>
      <c r="F8" s="54" t="s">
        <v>959</v>
      </c>
      <c r="G8" s="30" t="s">
        <v>430</v>
      </c>
    </row>
    <row r="9" spans="1:9" s="29" customFormat="1" ht="30.6" customHeight="1" x14ac:dyDescent="0.25">
      <c r="A9" s="54" t="s">
        <v>402</v>
      </c>
      <c r="B9" s="54"/>
      <c r="C9" s="54" t="s">
        <v>401</v>
      </c>
      <c r="D9" s="54" t="s">
        <v>741</v>
      </c>
      <c r="E9" s="54" t="s">
        <v>962</v>
      </c>
      <c r="F9" s="54" t="s">
        <v>963</v>
      </c>
      <c r="G9" s="54" t="s">
        <v>964</v>
      </c>
    </row>
    <row r="10" spans="1:9" s="29" customFormat="1" ht="30.6" customHeight="1" x14ac:dyDescent="0.25">
      <c r="A10" s="54" t="s">
        <v>435</v>
      </c>
      <c r="B10" s="54">
        <v>11</v>
      </c>
      <c r="C10" s="54" t="s">
        <v>367</v>
      </c>
      <c r="D10" s="54" t="s">
        <v>742</v>
      </c>
      <c r="E10" s="54" t="s">
        <v>965</v>
      </c>
      <c r="F10" s="54" t="s">
        <v>950</v>
      </c>
      <c r="G10" s="30" t="s">
        <v>437</v>
      </c>
    </row>
    <row r="11" spans="1:9" s="29" customFormat="1" ht="30.6" customHeight="1" x14ac:dyDescent="0.25">
      <c r="A11" s="29" t="s">
        <v>145</v>
      </c>
      <c r="B11" s="29">
        <v>7</v>
      </c>
      <c r="D11" s="29" t="s">
        <v>438</v>
      </c>
      <c r="E11" s="29" t="s">
        <v>439</v>
      </c>
      <c r="F11" s="29" t="s">
        <v>423</v>
      </c>
      <c r="G11" s="30" t="s">
        <v>440</v>
      </c>
      <c r="H11" s="29" t="s">
        <v>259</v>
      </c>
      <c r="I11" s="29" t="s">
        <v>260</v>
      </c>
    </row>
    <row r="12" spans="1:9" s="29" customFormat="1" ht="30.6" customHeight="1" x14ac:dyDescent="0.25">
      <c r="A12" s="54" t="s">
        <v>95</v>
      </c>
      <c r="B12" s="54">
        <v>12</v>
      </c>
      <c r="C12" s="54" t="s">
        <v>354</v>
      </c>
      <c r="D12" s="54" t="s">
        <v>743</v>
      </c>
      <c r="E12" s="54" t="s">
        <v>966</v>
      </c>
      <c r="F12" s="54" t="s">
        <v>967</v>
      </c>
      <c r="G12" s="30" t="s">
        <v>442</v>
      </c>
    </row>
    <row r="13" spans="1:9" s="29" customFormat="1" ht="30.6" customHeight="1" x14ac:dyDescent="0.25">
      <c r="A13" s="54" t="s">
        <v>380</v>
      </c>
      <c r="B13" s="54">
        <v>8</v>
      </c>
      <c r="C13" s="54" t="s">
        <v>738</v>
      </c>
      <c r="D13" s="54" t="s">
        <v>744</v>
      </c>
      <c r="E13" s="54" t="s">
        <v>968</v>
      </c>
      <c r="F13" s="54" t="s">
        <v>969</v>
      </c>
      <c r="G13" s="30" t="s">
        <v>445</v>
      </c>
    </row>
    <row r="14" spans="1:9" s="29" customFormat="1" ht="30.6" customHeight="1" x14ac:dyDescent="0.25">
      <c r="A14" s="54" t="s">
        <v>146</v>
      </c>
      <c r="B14" s="54">
        <v>10</v>
      </c>
      <c r="C14" s="54" t="s">
        <v>367</v>
      </c>
      <c r="D14" s="54" t="s">
        <v>745</v>
      </c>
      <c r="E14" s="54" t="s">
        <v>970</v>
      </c>
      <c r="F14" s="54" t="s">
        <v>971</v>
      </c>
      <c r="G14" s="30" t="s">
        <v>447</v>
      </c>
    </row>
    <row r="15" spans="1:9" s="29" customFormat="1" ht="30.6" customHeight="1" x14ac:dyDescent="0.25">
      <c r="A15" s="54" t="s">
        <v>403</v>
      </c>
      <c r="B15" s="54"/>
      <c r="C15" s="54" t="s">
        <v>401</v>
      </c>
      <c r="D15" s="54" t="s">
        <v>747</v>
      </c>
      <c r="E15" s="54" t="s">
        <v>972</v>
      </c>
      <c r="F15" s="54" t="s">
        <v>973</v>
      </c>
      <c r="G15" s="54" t="s">
        <v>974</v>
      </c>
    </row>
    <row r="16" spans="1:9" s="29" customFormat="1" ht="30.6" customHeight="1" x14ac:dyDescent="0.25">
      <c r="A16" s="54" t="s">
        <v>149</v>
      </c>
      <c r="B16" s="54">
        <v>12</v>
      </c>
      <c r="C16" s="54" t="s">
        <v>367</v>
      </c>
      <c r="D16" s="54" t="s">
        <v>748</v>
      </c>
      <c r="E16" s="54" t="s">
        <v>975</v>
      </c>
      <c r="F16" s="54" t="s">
        <v>967</v>
      </c>
      <c r="G16" s="30" t="s">
        <v>452</v>
      </c>
    </row>
    <row r="17" spans="1:9" s="29" customFormat="1" ht="30.6" customHeight="1" x14ac:dyDescent="0.25">
      <c r="A17" s="54" t="s">
        <v>150</v>
      </c>
      <c r="B17" s="54">
        <v>10</v>
      </c>
      <c r="C17" s="54" t="s">
        <v>354</v>
      </c>
      <c r="D17" s="54" t="s">
        <v>749</v>
      </c>
      <c r="E17" s="54" t="s">
        <v>976</v>
      </c>
      <c r="F17" s="54" t="s">
        <v>973</v>
      </c>
      <c r="G17" s="30" t="s">
        <v>453</v>
      </c>
    </row>
    <row r="18" spans="1:9" s="29" customFormat="1" ht="30.6" customHeight="1" x14ac:dyDescent="0.25">
      <c r="A18" s="54" t="s">
        <v>977</v>
      </c>
      <c r="B18" s="54">
        <v>8</v>
      </c>
      <c r="C18" s="54" t="s">
        <v>738</v>
      </c>
      <c r="D18" s="54" t="s">
        <v>751</v>
      </c>
      <c r="E18" s="54" t="s">
        <v>978</v>
      </c>
      <c r="F18" s="54" t="s">
        <v>973</v>
      </c>
      <c r="G18" s="30" t="s">
        <v>455</v>
      </c>
    </row>
    <row r="19" spans="1:9" s="29" customFormat="1" ht="30.6" customHeight="1" x14ac:dyDescent="0.25">
      <c r="A19" s="54" t="s">
        <v>333</v>
      </c>
      <c r="B19" s="54"/>
      <c r="C19" s="54" t="s">
        <v>405</v>
      </c>
      <c r="D19" s="54" t="s">
        <v>752</v>
      </c>
      <c r="E19" s="54" t="s">
        <v>979</v>
      </c>
      <c r="F19" s="54" t="s">
        <v>980</v>
      </c>
      <c r="G19" s="30" t="s">
        <v>456</v>
      </c>
    </row>
    <row r="20" spans="1:9" s="29" customFormat="1" ht="30.6" customHeight="1" x14ac:dyDescent="0.25">
      <c r="A20" s="54" t="s">
        <v>152</v>
      </c>
      <c r="B20" s="54">
        <v>10</v>
      </c>
      <c r="C20" s="54" t="s">
        <v>354</v>
      </c>
      <c r="D20" s="54" t="s">
        <v>752</v>
      </c>
      <c r="E20" s="54" t="s">
        <v>979</v>
      </c>
      <c r="F20" s="54" t="s">
        <v>980</v>
      </c>
      <c r="G20" s="30" t="s">
        <v>456</v>
      </c>
    </row>
    <row r="21" spans="1:9" s="29" customFormat="1" ht="30.6" customHeight="1" x14ac:dyDescent="0.25">
      <c r="A21" s="29" t="s">
        <v>154</v>
      </c>
      <c r="B21" s="29">
        <v>12</v>
      </c>
      <c r="D21" s="29" t="s">
        <v>457</v>
      </c>
      <c r="E21" s="29" t="s">
        <v>458</v>
      </c>
      <c r="F21" s="29" t="s">
        <v>459</v>
      </c>
      <c r="G21" s="30" t="s">
        <v>460</v>
      </c>
      <c r="H21" s="29" t="s">
        <v>256</v>
      </c>
      <c r="I21" s="29" t="s">
        <v>262</v>
      </c>
    </row>
    <row r="22" spans="1:9" s="29" customFormat="1" ht="30.6" customHeight="1" x14ac:dyDescent="0.25">
      <c r="A22" s="29" t="s">
        <v>124</v>
      </c>
      <c r="B22" s="29">
        <v>8</v>
      </c>
      <c r="D22" s="29" t="s">
        <v>461</v>
      </c>
      <c r="E22" s="29" t="s">
        <v>462</v>
      </c>
      <c r="F22" s="29" t="s">
        <v>463</v>
      </c>
      <c r="G22" s="30" t="s">
        <v>464</v>
      </c>
      <c r="H22" s="29" t="s">
        <v>256</v>
      </c>
      <c r="I22" s="29" t="s">
        <v>263</v>
      </c>
    </row>
    <row r="23" spans="1:9" s="29" customFormat="1" ht="30.6" customHeight="1" x14ac:dyDescent="0.25">
      <c r="A23" s="54" t="s">
        <v>981</v>
      </c>
      <c r="B23" s="54">
        <v>7</v>
      </c>
      <c r="C23" s="54" t="s">
        <v>400</v>
      </c>
      <c r="D23" s="54" t="s">
        <v>753</v>
      </c>
      <c r="E23" s="54" t="s">
        <v>982</v>
      </c>
      <c r="F23" s="54" t="s">
        <v>983</v>
      </c>
      <c r="G23" s="30" t="s">
        <v>466</v>
      </c>
    </row>
    <row r="24" spans="1:9" s="29" customFormat="1" ht="30.6" customHeight="1" thickBot="1" x14ac:dyDescent="0.3">
      <c r="A24" s="54" t="s">
        <v>984</v>
      </c>
      <c r="B24" s="54">
        <v>10</v>
      </c>
      <c r="C24" s="54" t="s">
        <v>354</v>
      </c>
      <c r="D24" s="54" t="s">
        <v>755</v>
      </c>
      <c r="E24" s="54" t="s">
        <v>985</v>
      </c>
      <c r="F24" s="54" t="s">
        <v>983</v>
      </c>
      <c r="G24" s="30" t="s">
        <v>467</v>
      </c>
    </row>
    <row r="25" spans="1:9" s="29" customFormat="1" ht="30.6" customHeight="1" thickBot="1" x14ac:dyDescent="0.3">
      <c r="A25" s="54" t="s">
        <v>383</v>
      </c>
      <c r="B25" s="54"/>
      <c r="C25" s="54" t="s">
        <v>401</v>
      </c>
      <c r="D25" s="54" t="s">
        <v>756</v>
      </c>
      <c r="E25" s="54" t="s">
        <v>986</v>
      </c>
      <c r="F25" s="54" t="s">
        <v>973</v>
      </c>
      <c r="G25" s="69" t="s">
        <v>1357</v>
      </c>
      <c r="H25" s="67" t="s">
        <v>1351</v>
      </c>
      <c r="I25" s="68"/>
    </row>
    <row r="26" spans="1:9" s="29" customFormat="1" ht="30.6" customHeight="1" x14ac:dyDescent="0.25">
      <c r="A26" s="54" t="s">
        <v>368</v>
      </c>
      <c r="B26" s="54"/>
      <c r="C26" s="54" t="s">
        <v>401</v>
      </c>
      <c r="D26" s="54" t="s">
        <v>759</v>
      </c>
      <c r="E26" s="54" t="s">
        <v>988</v>
      </c>
      <c r="F26" s="54" t="s">
        <v>961</v>
      </c>
      <c r="G26" s="54" t="s">
        <v>989</v>
      </c>
    </row>
    <row r="27" spans="1:9" s="29" customFormat="1" ht="30.6" customHeight="1" x14ac:dyDescent="0.25">
      <c r="A27" s="29" t="s">
        <v>161</v>
      </c>
      <c r="B27" s="29">
        <v>11</v>
      </c>
      <c r="D27" s="29" t="s">
        <v>473</v>
      </c>
      <c r="E27" s="29" t="s">
        <v>474</v>
      </c>
      <c r="F27" s="29" t="s">
        <v>475</v>
      </c>
      <c r="G27" s="30" t="s">
        <v>476</v>
      </c>
      <c r="H27" s="29" t="s">
        <v>266</v>
      </c>
      <c r="I27" s="29" t="s">
        <v>256</v>
      </c>
    </row>
    <row r="28" spans="1:9" s="29" customFormat="1" ht="30.6" customHeight="1" x14ac:dyDescent="0.25">
      <c r="A28" s="54" t="s">
        <v>68</v>
      </c>
      <c r="B28" s="54">
        <v>7</v>
      </c>
      <c r="C28" s="54" t="s">
        <v>406</v>
      </c>
      <c r="D28" s="54" t="s">
        <v>760</v>
      </c>
      <c r="E28" s="54" t="s">
        <v>990</v>
      </c>
      <c r="F28" s="54" t="s">
        <v>991</v>
      </c>
      <c r="G28" s="30" t="s">
        <v>482</v>
      </c>
    </row>
    <row r="29" spans="1:9" s="29" customFormat="1" ht="30.6" customHeight="1" x14ac:dyDescent="0.25">
      <c r="A29" s="54" t="s">
        <v>88</v>
      </c>
      <c r="B29" s="54">
        <v>10</v>
      </c>
      <c r="C29" s="54" t="s">
        <v>367</v>
      </c>
      <c r="D29" s="54" t="s">
        <v>761</v>
      </c>
      <c r="E29" s="54" t="s">
        <v>992</v>
      </c>
      <c r="F29" s="54" t="s">
        <v>971</v>
      </c>
      <c r="G29" s="30" t="s">
        <v>484</v>
      </c>
    </row>
    <row r="30" spans="1:9" s="29" customFormat="1" ht="30.6" customHeight="1" x14ac:dyDescent="0.25">
      <c r="A30" s="54" t="s">
        <v>994</v>
      </c>
      <c r="B30" s="54"/>
      <c r="C30" s="54" t="s">
        <v>405</v>
      </c>
      <c r="D30" s="54" t="s">
        <v>761</v>
      </c>
      <c r="E30" s="54" t="s">
        <v>992</v>
      </c>
      <c r="F30" s="54" t="s">
        <v>971</v>
      </c>
      <c r="G30" s="54" t="s">
        <v>993</v>
      </c>
    </row>
    <row r="31" spans="1:9" s="29" customFormat="1" ht="30.6" customHeight="1" x14ac:dyDescent="0.25">
      <c r="A31" s="54" t="s">
        <v>101</v>
      </c>
      <c r="B31" s="54">
        <v>10</v>
      </c>
      <c r="C31" s="54" t="s">
        <v>367</v>
      </c>
      <c r="D31" s="54" t="s">
        <v>762</v>
      </c>
      <c r="E31" s="54" t="s">
        <v>995</v>
      </c>
      <c r="F31" s="54" t="s">
        <v>983</v>
      </c>
      <c r="G31" s="30" t="s">
        <v>485</v>
      </c>
    </row>
    <row r="32" spans="1:9" s="29" customFormat="1" ht="30.6" customHeight="1" x14ac:dyDescent="0.25">
      <c r="A32" s="54" t="s">
        <v>73</v>
      </c>
      <c r="B32" s="54">
        <v>8</v>
      </c>
      <c r="C32" s="54" t="s">
        <v>367</v>
      </c>
      <c r="D32" s="54" t="s">
        <v>763</v>
      </c>
      <c r="E32" s="54" t="s">
        <v>996</v>
      </c>
      <c r="F32" s="54" t="s">
        <v>950</v>
      </c>
      <c r="G32" s="30" t="s">
        <v>486</v>
      </c>
    </row>
    <row r="33" spans="1:9" s="29" customFormat="1" ht="30.6" customHeight="1" x14ac:dyDescent="0.25">
      <c r="A33" s="54" t="s">
        <v>120</v>
      </c>
      <c r="B33" s="54">
        <v>12</v>
      </c>
      <c r="C33" s="54" t="s">
        <v>354</v>
      </c>
      <c r="D33" s="54" t="s">
        <v>765</v>
      </c>
      <c r="E33" s="54" t="s">
        <v>997</v>
      </c>
      <c r="F33" s="54" t="s">
        <v>973</v>
      </c>
      <c r="G33" s="30" t="s">
        <v>488</v>
      </c>
    </row>
    <row r="34" spans="1:9" s="29" customFormat="1" ht="30.6" customHeight="1" x14ac:dyDescent="0.25">
      <c r="A34" s="29" t="s">
        <v>169</v>
      </c>
      <c r="B34" s="29">
        <v>7</v>
      </c>
      <c r="D34" s="29" t="s">
        <v>489</v>
      </c>
      <c r="E34" s="29" t="s">
        <v>490</v>
      </c>
      <c r="F34" s="29" t="s">
        <v>450</v>
      </c>
      <c r="G34" s="30" t="s">
        <v>491</v>
      </c>
      <c r="H34" s="29" t="s">
        <v>256</v>
      </c>
      <c r="I34" s="29" t="s">
        <v>269</v>
      </c>
    </row>
    <row r="35" spans="1:9" s="29" customFormat="1" ht="30.6" customHeight="1" x14ac:dyDescent="0.25">
      <c r="A35" s="29" t="s">
        <v>172</v>
      </c>
      <c r="B35" s="50">
        <v>12</v>
      </c>
      <c r="C35" s="50" t="s">
        <v>367</v>
      </c>
      <c r="D35" s="29" t="s">
        <v>492</v>
      </c>
      <c r="E35" s="29" t="s">
        <v>493</v>
      </c>
      <c r="F35" s="29" t="s">
        <v>450</v>
      </c>
      <c r="H35" s="29" t="s">
        <v>270</v>
      </c>
      <c r="I35" s="29" t="s">
        <v>271</v>
      </c>
    </row>
    <row r="36" spans="1:9" s="29" customFormat="1" ht="30.6" customHeight="1" x14ac:dyDescent="0.25">
      <c r="A36" s="54" t="s">
        <v>12</v>
      </c>
      <c r="B36" s="54">
        <v>12</v>
      </c>
      <c r="C36" s="54" t="s">
        <v>737</v>
      </c>
      <c r="D36" s="54" t="s">
        <v>769</v>
      </c>
      <c r="E36" s="54" t="s">
        <v>999</v>
      </c>
      <c r="F36" s="54" t="s">
        <v>973</v>
      </c>
      <c r="G36" s="30" t="s">
        <v>496</v>
      </c>
    </row>
    <row r="37" spans="1:9" s="29" customFormat="1" ht="30.6" customHeight="1" x14ac:dyDescent="0.25">
      <c r="A37" s="54" t="s">
        <v>175</v>
      </c>
      <c r="B37" s="54">
        <v>9</v>
      </c>
      <c r="C37" s="54" t="s">
        <v>367</v>
      </c>
      <c r="D37" s="54" t="s">
        <v>771</v>
      </c>
      <c r="E37" s="57" t="s">
        <v>1000</v>
      </c>
      <c r="F37" s="54" t="s">
        <v>1001</v>
      </c>
      <c r="G37" s="30" t="s">
        <v>504</v>
      </c>
    </row>
    <row r="38" spans="1:9" s="29" customFormat="1" ht="30.6" customHeight="1" x14ac:dyDescent="0.25">
      <c r="A38" s="54" t="s">
        <v>55</v>
      </c>
      <c r="B38" s="54">
        <v>12</v>
      </c>
      <c r="C38" s="54" t="s">
        <v>737</v>
      </c>
      <c r="D38" s="54" t="s">
        <v>773</v>
      </c>
      <c r="E38" s="54" t="s">
        <v>1002</v>
      </c>
      <c r="F38" s="54" t="s">
        <v>973</v>
      </c>
      <c r="G38" s="30" t="s">
        <v>506</v>
      </c>
    </row>
    <row r="39" spans="1:9" s="29" customFormat="1" ht="30.6" customHeight="1" x14ac:dyDescent="0.25">
      <c r="A39" s="54" t="s">
        <v>409</v>
      </c>
      <c r="B39" s="54"/>
      <c r="C39" s="54" t="s">
        <v>405</v>
      </c>
      <c r="D39" s="54" t="s">
        <v>774</v>
      </c>
      <c r="E39" s="54" t="s">
        <v>1003</v>
      </c>
      <c r="F39" s="54" t="s">
        <v>1004</v>
      </c>
      <c r="G39" s="30" t="s">
        <v>408</v>
      </c>
    </row>
    <row r="40" spans="1:9" s="29" customFormat="1" ht="30.6" customHeight="1" x14ac:dyDescent="0.25">
      <c r="A40" s="54" t="s">
        <v>111</v>
      </c>
      <c r="B40" s="54">
        <v>8</v>
      </c>
      <c r="C40" s="54" t="s">
        <v>738</v>
      </c>
      <c r="D40" s="54" t="s">
        <v>774</v>
      </c>
      <c r="E40" s="54" t="s">
        <v>1003</v>
      </c>
      <c r="F40" s="54" t="s">
        <v>1004</v>
      </c>
      <c r="G40" s="30" t="s">
        <v>408</v>
      </c>
    </row>
    <row r="41" spans="1:9" s="29" customFormat="1" ht="30.6" customHeight="1" x14ac:dyDescent="0.25">
      <c r="A41" s="54" t="s">
        <v>25</v>
      </c>
      <c r="B41" s="57">
        <v>12</v>
      </c>
      <c r="C41" s="54" t="s">
        <v>737</v>
      </c>
      <c r="D41" s="54" t="s">
        <v>775</v>
      </c>
      <c r="E41" s="54" t="s">
        <v>1005</v>
      </c>
      <c r="F41" s="54" t="s">
        <v>967</v>
      </c>
      <c r="G41" s="30" t="s">
        <v>512</v>
      </c>
    </row>
    <row r="42" spans="1:9" s="29" customFormat="1" ht="30.6" customHeight="1" x14ac:dyDescent="0.25">
      <c r="A42" s="54" t="s">
        <v>1006</v>
      </c>
      <c r="B42" s="54"/>
      <c r="C42" s="54" t="s">
        <v>401</v>
      </c>
      <c r="D42" s="54" t="s">
        <v>778</v>
      </c>
      <c r="E42" s="54" t="s">
        <v>1007</v>
      </c>
      <c r="F42" s="54" t="s">
        <v>973</v>
      </c>
      <c r="G42" s="54" t="s">
        <v>1008</v>
      </c>
    </row>
    <row r="43" spans="1:9" s="29" customFormat="1" ht="30.6" customHeight="1" x14ac:dyDescent="0.25">
      <c r="A43" s="54" t="s">
        <v>332</v>
      </c>
      <c r="B43" s="54">
        <v>7</v>
      </c>
      <c r="C43" s="54" t="s">
        <v>400</v>
      </c>
      <c r="D43" s="54" t="s">
        <v>779</v>
      </c>
      <c r="E43" s="54" t="s">
        <v>1009</v>
      </c>
      <c r="F43" s="54" t="s">
        <v>973</v>
      </c>
      <c r="G43" s="30" t="s">
        <v>513</v>
      </c>
    </row>
    <row r="44" spans="1:9" s="29" customFormat="1" ht="30.6" customHeight="1" x14ac:dyDescent="0.25">
      <c r="A44" s="54" t="s">
        <v>69</v>
      </c>
      <c r="B44" s="54">
        <v>9</v>
      </c>
      <c r="C44" s="54" t="s">
        <v>367</v>
      </c>
      <c r="D44" s="54" t="s">
        <v>780</v>
      </c>
      <c r="E44" s="54" t="s">
        <v>1010</v>
      </c>
      <c r="F44" s="54" t="s">
        <v>991</v>
      </c>
      <c r="G44" s="30" t="s">
        <v>521</v>
      </c>
    </row>
    <row r="45" spans="1:9" s="29" customFormat="1" ht="30.6" customHeight="1" x14ac:dyDescent="0.25">
      <c r="A45" s="54" t="s">
        <v>85</v>
      </c>
      <c r="B45" s="54">
        <v>10</v>
      </c>
      <c r="C45" s="54" t="s">
        <v>367</v>
      </c>
      <c r="D45" s="54" t="s">
        <v>781</v>
      </c>
      <c r="E45" s="54" t="s">
        <v>1011</v>
      </c>
      <c r="F45" s="54" t="s">
        <v>950</v>
      </c>
      <c r="G45" s="30" t="s">
        <v>522</v>
      </c>
    </row>
    <row r="46" spans="1:9" s="29" customFormat="1" ht="30.6" customHeight="1" x14ac:dyDescent="0.25">
      <c r="A46" s="54" t="s">
        <v>84</v>
      </c>
      <c r="B46" s="54">
        <v>8</v>
      </c>
      <c r="C46" s="54" t="s">
        <v>367</v>
      </c>
      <c r="D46" s="54" t="s">
        <v>781</v>
      </c>
      <c r="E46" s="54" t="s">
        <v>1011</v>
      </c>
      <c r="F46" s="54" t="s">
        <v>950</v>
      </c>
      <c r="G46" s="30" t="s">
        <v>522</v>
      </c>
    </row>
    <row r="47" spans="1:9" s="29" customFormat="1" ht="30.6" customHeight="1" x14ac:dyDescent="0.25">
      <c r="A47" s="54" t="s">
        <v>364</v>
      </c>
      <c r="B47" s="54"/>
      <c r="C47" s="54" t="s">
        <v>367</v>
      </c>
      <c r="D47" s="54" t="s">
        <v>783</v>
      </c>
      <c r="E47" s="54" t="s">
        <v>1012</v>
      </c>
      <c r="F47" s="54" t="s">
        <v>950</v>
      </c>
      <c r="G47" s="54" t="s">
        <v>1013</v>
      </c>
    </row>
    <row r="48" spans="1:9" s="29" customFormat="1" ht="30.6" customHeight="1" x14ac:dyDescent="0.25">
      <c r="A48" s="54" t="s">
        <v>1014</v>
      </c>
      <c r="B48" s="54"/>
      <c r="C48" s="54" t="s">
        <v>367</v>
      </c>
      <c r="D48" s="54" t="s">
        <v>784</v>
      </c>
      <c r="E48" s="54" t="s">
        <v>1015</v>
      </c>
      <c r="F48" s="54" t="s">
        <v>1016</v>
      </c>
      <c r="G48" s="54" t="s">
        <v>1017</v>
      </c>
    </row>
    <row r="49" spans="1:9" s="29" customFormat="1" ht="30.6" customHeight="1" x14ac:dyDescent="0.25">
      <c r="A49" s="54" t="s">
        <v>184</v>
      </c>
      <c r="B49" s="54">
        <v>7</v>
      </c>
      <c r="C49" s="54" t="s">
        <v>406</v>
      </c>
      <c r="D49" s="54" t="s">
        <v>785</v>
      </c>
      <c r="E49" s="54" t="s">
        <v>1018</v>
      </c>
      <c r="F49" s="54" t="s">
        <v>967</v>
      </c>
      <c r="G49" s="30" t="s">
        <v>524</v>
      </c>
    </row>
    <row r="50" spans="1:9" s="29" customFormat="1" ht="30.6" customHeight="1" x14ac:dyDescent="0.25">
      <c r="A50" s="54" t="s">
        <v>76</v>
      </c>
      <c r="B50" s="54">
        <v>10</v>
      </c>
      <c r="C50" s="54" t="s">
        <v>367</v>
      </c>
      <c r="D50" s="54" t="s">
        <v>786</v>
      </c>
      <c r="E50" s="54" t="s">
        <v>1019</v>
      </c>
      <c r="F50" s="54" t="s">
        <v>1001</v>
      </c>
      <c r="G50" s="30" t="s">
        <v>527</v>
      </c>
    </row>
    <row r="51" spans="1:9" s="29" customFormat="1" ht="30.6" customHeight="1" x14ac:dyDescent="0.25">
      <c r="A51" s="54" t="s">
        <v>187</v>
      </c>
      <c r="B51" s="54">
        <v>7</v>
      </c>
      <c r="C51" s="54" t="s">
        <v>406</v>
      </c>
      <c r="D51" s="54" t="s">
        <v>788</v>
      </c>
      <c r="E51" s="54" t="s">
        <v>1020</v>
      </c>
      <c r="F51" s="54" t="s">
        <v>969</v>
      </c>
      <c r="G51" s="30" t="s">
        <v>533</v>
      </c>
    </row>
    <row r="52" spans="1:9" s="29" customFormat="1" ht="30.6" customHeight="1" x14ac:dyDescent="0.25">
      <c r="A52" s="29" t="s">
        <v>190</v>
      </c>
      <c r="B52" s="29">
        <v>7</v>
      </c>
      <c r="D52" s="29" t="s">
        <v>537</v>
      </c>
      <c r="E52" s="29" t="s">
        <v>538</v>
      </c>
      <c r="F52" s="29" t="s">
        <v>433</v>
      </c>
      <c r="G52" s="30" t="s">
        <v>539</v>
      </c>
      <c r="H52" s="29" t="s">
        <v>285</v>
      </c>
      <c r="I52" s="29" t="s">
        <v>256</v>
      </c>
    </row>
    <row r="53" spans="1:9" s="29" customFormat="1" ht="30.6" customHeight="1" x14ac:dyDescent="0.25">
      <c r="A53" s="54" t="s">
        <v>10</v>
      </c>
      <c r="B53" s="54">
        <v>8</v>
      </c>
      <c r="C53" s="54" t="s">
        <v>738</v>
      </c>
      <c r="D53" s="54" t="s">
        <v>789</v>
      </c>
      <c r="E53" s="54" t="s">
        <v>1021</v>
      </c>
      <c r="F53" s="54" t="s">
        <v>967</v>
      </c>
      <c r="G53" s="30" t="s">
        <v>541</v>
      </c>
    </row>
    <row r="54" spans="1:9" s="29" customFormat="1" ht="30.6" customHeight="1" x14ac:dyDescent="0.25">
      <c r="A54" s="54" t="s">
        <v>1022</v>
      </c>
      <c r="B54" s="54">
        <v>11</v>
      </c>
      <c r="C54" s="54" t="s">
        <v>354</v>
      </c>
      <c r="D54" s="54" t="s">
        <v>790</v>
      </c>
      <c r="E54" s="54" t="s">
        <v>1023</v>
      </c>
      <c r="F54" s="54" t="s">
        <v>991</v>
      </c>
      <c r="G54" s="30" t="s">
        <v>547</v>
      </c>
    </row>
    <row r="55" spans="1:9" s="29" customFormat="1" ht="30.6" customHeight="1" x14ac:dyDescent="0.25">
      <c r="A55" s="54" t="s">
        <v>1024</v>
      </c>
      <c r="B55" s="54">
        <v>8</v>
      </c>
      <c r="C55" s="54" t="s">
        <v>738</v>
      </c>
      <c r="D55" s="54" t="s">
        <v>791</v>
      </c>
      <c r="E55" s="54" t="s">
        <v>1025</v>
      </c>
      <c r="F55" s="54" t="s">
        <v>969</v>
      </c>
      <c r="G55" s="58" t="s">
        <v>551</v>
      </c>
    </row>
    <row r="56" spans="1:9" s="29" customFormat="1" ht="30.6" customHeight="1" x14ac:dyDescent="0.25">
      <c r="A56" s="54" t="s">
        <v>107</v>
      </c>
      <c r="B56" s="54">
        <v>12</v>
      </c>
      <c r="C56" s="54" t="s">
        <v>356</v>
      </c>
      <c r="D56" s="54" t="s">
        <v>793</v>
      </c>
      <c r="E56" s="54" t="s">
        <v>1026</v>
      </c>
      <c r="F56" s="54" t="s">
        <v>1027</v>
      </c>
      <c r="G56" s="30" t="s">
        <v>553</v>
      </c>
    </row>
    <row r="57" spans="1:9" s="29" customFormat="1" ht="30.6" customHeight="1" x14ac:dyDescent="0.25">
      <c r="A57" s="54" t="s">
        <v>106</v>
      </c>
      <c r="B57" s="54">
        <v>10</v>
      </c>
      <c r="C57" s="54" t="s">
        <v>367</v>
      </c>
      <c r="D57" s="54" t="s">
        <v>793</v>
      </c>
      <c r="E57" s="54" t="s">
        <v>1026</v>
      </c>
      <c r="F57" s="54" t="s">
        <v>1027</v>
      </c>
      <c r="G57" s="30" t="s">
        <v>553</v>
      </c>
    </row>
    <row r="58" spans="1:9" s="29" customFormat="1" ht="30.6" customHeight="1" x14ac:dyDescent="0.25">
      <c r="A58" s="29" t="s">
        <v>108</v>
      </c>
      <c r="B58" s="29">
        <v>10</v>
      </c>
      <c r="D58" s="29" t="s">
        <v>554</v>
      </c>
      <c r="E58" s="29" t="s">
        <v>555</v>
      </c>
      <c r="F58" s="29" t="s">
        <v>404</v>
      </c>
      <c r="G58" s="30" t="s">
        <v>556</v>
      </c>
      <c r="H58" s="29" t="s">
        <v>290</v>
      </c>
      <c r="I58" s="29" t="s">
        <v>256</v>
      </c>
    </row>
    <row r="59" spans="1:9" s="29" customFormat="1" ht="30.6" customHeight="1" x14ac:dyDescent="0.25">
      <c r="A59" s="54" t="s">
        <v>378</v>
      </c>
      <c r="B59" s="54"/>
      <c r="C59" s="54" t="s">
        <v>405</v>
      </c>
      <c r="D59" s="54" t="s">
        <v>798</v>
      </c>
      <c r="E59" s="54" t="s">
        <v>1030</v>
      </c>
      <c r="F59" s="54" t="s">
        <v>983</v>
      </c>
      <c r="G59" s="30" t="s">
        <v>411</v>
      </c>
    </row>
    <row r="60" spans="1:9" s="29" customFormat="1" ht="30.6" customHeight="1" x14ac:dyDescent="0.25">
      <c r="A60" s="54" t="s">
        <v>123</v>
      </c>
      <c r="B60" s="54">
        <v>10</v>
      </c>
      <c r="C60" s="54" t="s">
        <v>367</v>
      </c>
      <c r="D60" s="54" t="s">
        <v>798</v>
      </c>
      <c r="E60" s="54" t="s">
        <v>1030</v>
      </c>
      <c r="F60" s="54" t="s">
        <v>983</v>
      </c>
      <c r="G60" s="30" t="s">
        <v>411</v>
      </c>
    </row>
    <row r="61" spans="1:9" s="29" customFormat="1" ht="30.6" customHeight="1" x14ac:dyDescent="0.25">
      <c r="A61" s="54" t="s">
        <v>412</v>
      </c>
      <c r="B61" s="54"/>
      <c r="C61" s="54" t="s">
        <v>405</v>
      </c>
      <c r="D61" s="54" t="s">
        <v>800</v>
      </c>
      <c r="E61" s="54" t="s">
        <v>1031</v>
      </c>
      <c r="F61" s="54" t="s">
        <v>1032</v>
      </c>
      <c r="G61" s="54" t="s">
        <v>1033</v>
      </c>
    </row>
    <row r="62" spans="1:9" s="29" customFormat="1" ht="30.6" customHeight="1" x14ac:dyDescent="0.25">
      <c r="A62" s="54" t="s">
        <v>331</v>
      </c>
      <c r="B62" s="54">
        <v>10</v>
      </c>
      <c r="C62" s="54" t="s">
        <v>367</v>
      </c>
      <c r="D62" s="54" t="s">
        <v>802</v>
      </c>
      <c r="E62" s="54" t="s">
        <v>1034</v>
      </c>
      <c r="F62" s="54" t="s">
        <v>967</v>
      </c>
      <c r="G62" s="30" t="s">
        <v>558</v>
      </c>
    </row>
    <row r="63" spans="1:9" s="29" customFormat="1" ht="30.6" customHeight="1" x14ac:dyDescent="0.25">
      <c r="A63" s="54" t="s">
        <v>110</v>
      </c>
      <c r="B63" s="54">
        <v>10</v>
      </c>
      <c r="C63" s="54" t="s">
        <v>354</v>
      </c>
      <c r="D63" s="54" t="s">
        <v>803</v>
      </c>
      <c r="E63" s="54" t="s">
        <v>1035</v>
      </c>
      <c r="F63" s="54" t="s">
        <v>961</v>
      </c>
      <c r="G63" s="30" t="s">
        <v>560</v>
      </c>
    </row>
    <row r="64" spans="1:9" s="29" customFormat="1" ht="30.6" customHeight="1" x14ac:dyDescent="0.25">
      <c r="A64" s="54" t="s">
        <v>112</v>
      </c>
      <c r="B64" s="54">
        <v>9</v>
      </c>
      <c r="C64" s="54" t="s">
        <v>354</v>
      </c>
      <c r="D64" s="54" t="s">
        <v>804</v>
      </c>
      <c r="E64" s="54" t="s">
        <v>1036</v>
      </c>
      <c r="F64" s="54" t="s">
        <v>961</v>
      </c>
      <c r="G64" s="30" t="s">
        <v>561</v>
      </c>
    </row>
    <row r="65" spans="1:9" s="29" customFormat="1" ht="30.6" customHeight="1" x14ac:dyDescent="0.25">
      <c r="A65" s="54" t="s">
        <v>198</v>
      </c>
      <c r="B65" s="54">
        <v>9</v>
      </c>
      <c r="C65" s="54" t="s">
        <v>354</v>
      </c>
      <c r="D65" s="54" t="s">
        <v>805</v>
      </c>
      <c r="E65" s="54" t="s">
        <v>1037</v>
      </c>
      <c r="F65" s="54" t="s">
        <v>973</v>
      </c>
      <c r="G65" s="30" t="s">
        <v>565</v>
      </c>
    </row>
    <row r="66" spans="1:9" s="29" customFormat="1" ht="30.6" customHeight="1" x14ac:dyDescent="0.25">
      <c r="A66" s="54" t="s">
        <v>67</v>
      </c>
      <c r="B66" s="54">
        <v>7</v>
      </c>
      <c r="C66" s="54" t="s">
        <v>406</v>
      </c>
      <c r="D66" s="54" t="s">
        <v>806</v>
      </c>
      <c r="E66" s="54" t="s">
        <v>1038</v>
      </c>
      <c r="F66" s="54" t="s">
        <v>961</v>
      </c>
      <c r="G66" s="58" t="s">
        <v>566</v>
      </c>
    </row>
    <row r="67" spans="1:9" s="29" customFormat="1" ht="30.6" customHeight="1" x14ac:dyDescent="0.25">
      <c r="A67" s="54" t="s">
        <v>13</v>
      </c>
      <c r="B67" s="54">
        <v>10</v>
      </c>
      <c r="C67" s="54" t="s">
        <v>367</v>
      </c>
      <c r="D67" s="54" t="s">
        <v>806</v>
      </c>
      <c r="E67" s="54" t="s">
        <v>1038</v>
      </c>
      <c r="F67" s="54" t="s">
        <v>961</v>
      </c>
      <c r="G67" s="30" t="s">
        <v>566</v>
      </c>
    </row>
    <row r="68" spans="1:9" s="29" customFormat="1" ht="30.6" customHeight="1" x14ac:dyDescent="0.25">
      <c r="A68" s="29" t="s">
        <v>201</v>
      </c>
      <c r="B68" s="29">
        <v>10</v>
      </c>
      <c r="D68" s="29" t="s">
        <v>567</v>
      </c>
      <c r="E68" s="29" t="s">
        <v>568</v>
      </c>
      <c r="F68" s="29" t="s">
        <v>463</v>
      </c>
      <c r="G68" s="30" t="s">
        <v>569</v>
      </c>
      <c r="H68" s="29" t="s">
        <v>293</v>
      </c>
      <c r="I68" s="29" t="s">
        <v>294</v>
      </c>
    </row>
    <row r="69" spans="1:9" s="29" customFormat="1" ht="30.6" customHeight="1" x14ac:dyDescent="0.25">
      <c r="A69" s="29" t="s">
        <v>202</v>
      </c>
      <c r="B69" s="29">
        <v>11</v>
      </c>
      <c r="D69" s="29" t="s">
        <v>567</v>
      </c>
      <c r="E69" s="29" t="s">
        <v>568</v>
      </c>
      <c r="F69" s="29" t="s">
        <v>463</v>
      </c>
      <c r="G69" s="30" t="s">
        <v>569</v>
      </c>
      <c r="H69" s="29" t="s">
        <v>293</v>
      </c>
      <c r="I69" s="29" t="s">
        <v>294</v>
      </c>
    </row>
    <row r="70" spans="1:9" s="29" customFormat="1" ht="30.6" customHeight="1" x14ac:dyDescent="0.25">
      <c r="A70" s="54" t="s">
        <v>366</v>
      </c>
      <c r="B70" s="54"/>
      <c r="C70" s="54" t="s">
        <v>401</v>
      </c>
      <c r="D70" s="54" t="s">
        <v>808</v>
      </c>
      <c r="E70" s="54" t="s">
        <v>1039</v>
      </c>
      <c r="F70" s="54" t="s">
        <v>963</v>
      </c>
      <c r="G70" s="54" t="s">
        <v>1040</v>
      </c>
    </row>
    <row r="71" spans="1:9" s="29" customFormat="1" ht="30.6" customHeight="1" x14ac:dyDescent="0.25">
      <c r="A71" s="54" t="s">
        <v>89</v>
      </c>
      <c r="B71" s="54">
        <v>10</v>
      </c>
      <c r="C71" s="54" t="s">
        <v>367</v>
      </c>
      <c r="D71" s="54" t="s">
        <v>809</v>
      </c>
      <c r="E71" s="54" t="s">
        <v>1041</v>
      </c>
      <c r="F71" s="54" t="s">
        <v>971</v>
      </c>
      <c r="G71" s="30" t="s">
        <v>570</v>
      </c>
    </row>
    <row r="72" spans="1:9" s="29" customFormat="1" ht="30.6" customHeight="1" x14ac:dyDescent="0.25">
      <c r="A72" s="54" t="s">
        <v>571</v>
      </c>
      <c r="B72" s="54">
        <v>10</v>
      </c>
      <c r="C72" s="54" t="s">
        <v>367</v>
      </c>
      <c r="D72" s="54" t="s">
        <v>810</v>
      </c>
      <c r="E72" s="54" t="s">
        <v>1042</v>
      </c>
      <c r="F72" s="54" t="s">
        <v>980</v>
      </c>
      <c r="G72" s="30" t="s">
        <v>573</v>
      </c>
    </row>
    <row r="73" spans="1:9" s="29" customFormat="1" ht="30.6" customHeight="1" x14ac:dyDescent="0.25">
      <c r="A73" s="54" t="s">
        <v>205</v>
      </c>
      <c r="B73" s="54">
        <v>7</v>
      </c>
      <c r="C73" s="54" t="s">
        <v>406</v>
      </c>
      <c r="D73" s="54" t="s">
        <v>810</v>
      </c>
      <c r="E73" s="54" t="s">
        <v>1042</v>
      </c>
      <c r="F73" s="54" t="s">
        <v>980</v>
      </c>
      <c r="G73" s="30" t="s">
        <v>573</v>
      </c>
    </row>
    <row r="74" spans="1:9" s="29" customFormat="1" ht="30.6" customHeight="1" x14ac:dyDescent="0.25">
      <c r="A74" s="54" t="s">
        <v>574</v>
      </c>
      <c r="B74" s="54">
        <v>7</v>
      </c>
      <c r="C74" s="54" t="s">
        <v>367</v>
      </c>
      <c r="D74" s="54" t="s">
        <v>811</v>
      </c>
      <c r="E74" s="54" t="s">
        <v>1043</v>
      </c>
      <c r="F74" s="54" t="s">
        <v>961</v>
      </c>
      <c r="G74" s="30" t="s">
        <v>575</v>
      </c>
    </row>
    <row r="75" spans="1:9" s="29" customFormat="1" ht="30.6" customHeight="1" x14ac:dyDescent="0.25">
      <c r="A75" s="54" t="s">
        <v>576</v>
      </c>
      <c r="B75" s="54">
        <v>7</v>
      </c>
      <c r="C75" s="54" t="s">
        <v>367</v>
      </c>
      <c r="D75" s="54" t="s">
        <v>811</v>
      </c>
      <c r="E75" s="54" t="s">
        <v>1043</v>
      </c>
      <c r="F75" s="54" t="s">
        <v>961</v>
      </c>
      <c r="G75" s="30" t="s">
        <v>575</v>
      </c>
    </row>
    <row r="76" spans="1:9" s="29" customFormat="1" ht="30.6" customHeight="1" x14ac:dyDescent="0.25">
      <c r="A76" s="54" t="s">
        <v>251</v>
      </c>
      <c r="B76" s="54">
        <v>11</v>
      </c>
      <c r="C76" s="54" t="s">
        <v>367</v>
      </c>
      <c r="D76" s="54" t="s">
        <v>812</v>
      </c>
      <c r="E76" s="54" t="s">
        <v>1044</v>
      </c>
      <c r="F76" s="54" t="s">
        <v>967</v>
      </c>
      <c r="G76" s="30" t="s">
        <v>578</v>
      </c>
    </row>
    <row r="77" spans="1:9" s="29" customFormat="1" ht="30.6" customHeight="1" x14ac:dyDescent="0.25">
      <c r="A77" s="54" t="s">
        <v>210</v>
      </c>
      <c r="B77" s="54">
        <v>7</v>
      </c>
      <c r="C77" s="54" t="s">
        <v>406</v>
      </c>
      <c r="D77" s="54" t="s">
        <v>813</v>
      </c>
      <c r="E77" s="54" t="s">
        <v>1045</v>
      </c>
      <c r="F77" s="54" t="s">
        <v>950</v>
      </c>
      <c r="G77" s="30" t="s">
        <v>579</v>
      </c>
    </row>
    <row r="78" spans="1:9" s="29" customFormat="1" ht="30.6" customHeight="1" x14ac:dyDescent="0.25">
      <c r="A78" s="54" t="s">
        <v>365</v>
      </c>
      <c r="B78" s="54">
        <v>10</v>
      </c>
      <c r="C78" s="54" t="s">
        <v>367</v>
      </c>
      <c r="D78" s="57" t="s">
        <v>814</v>
      </c>
      <c r="E78" s="57" t="s">
        <v>1046</v>
      </c>
      <c r="F78" s="54" t="s">
        <v>971</v>
      </c>
      <c r="G78" s="30" t="s">
        <v>580</v>
      </c>
    </row>
    <row r="79" spans="1:9" s="29" customFormat="1" ht="30.6" customHeight="1" x14ac:dyDescent="0.25">
      <c r="A79" s="29" t="s">
        <v>212</v>
      </c>
      <c r="B79" s="29">
        <v>9</v>
      </c>
      <c r="D79" s="29" t="s">
        <v>581</v>
      </c>
      <c r="E79" s="29" t="s">
        <v>582</v>
      </c>
      <c r="F79" s="29" t="s">
        <v>583</v>
      </c>
      <c r="G79" s="30" t="s">
        <v>584</v>
      </c>
      <c r="H79" s="29" t="s">
        <v>295</v>
      </c>
      <c r="I79" s="29" t="s">
        <v>256</v>
      </c>
    </row>
    <row r="80" spans="1:9" s="29" customFormat="1" ht="30.6" customHeight="1" x14ac:dyDescent="0.25">
      <c r="A80" s="54" t="s">
        <v>1047</v>
      </c>
      <c r="B80" s="54">
        <v>11</v>
      </c>
      <c r="C80" s="54" t="s">
        <v>367</v>
      </c>
      <c r="D80" s="54" t="s">
        <v>815</v>
      </c>
      <c r="E80" s="54" t="s">
        <v>1048</v>
      </c>
      <c r="F80" s="54" t="s">
        <v>1049</v>
      </c>
      <c r="G80" s="30" t="s">
        <v>586</v>
      </c>
    </row>
    <row r="81" spans="1:9" s="29" customFormat="1" ht="30.6" customHeight="1" x14ac:dyDescent="0.25">
      <c r="A81" s="29" t="s">
        <v>121</v>
      </c>
      <c r="B81" s="29">
        <v>7</v>
      </c>
      <c r="D81" s="29" t="s">
        <v>590</v>
      </c>
      <c r="E81" s="29" t="s">
        <v>591</v>
      </c>
      <c r="F81" s="29" t="s">
        <v>433</v>
      </c>
      <c r="G81" s="30" t="s">
        <v>592</v>
      </c>
      <c r="H81" s="29" t="s">
        <v>297</v>
      </c>
      <c r="I81" s="29" t="s">
        <v>256</v>
      </c>
    </row>
    <row r="82" spans="1:9" s="29" customFormat="1" ht="30.6" customHeight="1" x14ac:dyDescent="0.25">
      <c r="A82" s="54" t="s">
        <v>21</v>
      </c>
      <c r="B82" s="54">
        <v>12</v>
      </c>
      <c r="C82" s="54" t="s">
        <v>737</v>
      </c>
      <c r="D82" s="54" t="s">
        <v>816</v>
      </c>
      <c r="E82" s="54" t="s">
        <v>1050</v>
      </c>
      <c r="F82" s="54" t="s">
        <v>991</v>
      </c>
      <c r="G82" s="30" t="s">
        <v>594</v>
      </c>
    </row>
    <row r="83" spans="1:9" s="29" customFormat="1" ht="30.6" customHeight="1" x14ac:dyDescent="0.25">
      <c r="A83" s="54" t="s">
        <v>595</v>
      </c>
      <c r="B83" s="54">
        <v>7</v>
      </c>
      <c r="C83" s="54" t="s">
        <v>406</v>
      </c>
      <c r="D83" s="54" t="s">
        <v>817</v>
      </c>
      <c r="E83" s="54" t="s">
        <v>1051</v>
      </c>
      <c r="F83" s="54" t="s">
        <v>973</v>
      </c>
      <c r="G83" s="30" t="s">
        <v>597</v>
      </c>
    </row>
    <row r="84" spans="1:9" s="29" customFormat="1" ht="30.6" customHeight="1" x14ac:dyDescent="0.25">
      <c r="A84" s="54" t="s">
        <v>219</v>
      </c>
      <c r="B84" s="54">
        <v>12</v>
      </c>
      <c r="C84" s="54" t="s">
        <v>367</v>
      </c>
      <c r="D84" s="54" t="s">
        <v>818</v>
      </c>
      <c r="E84" s="54" t="s">
        <v>1052</v>
      </c>
      <c r="F84" s="54" t="s">
        <v>983</v>
      </c>
      <c r="G84" s="30" t="s">
        <v>604</v>
      </c>
    </row>
    <row r="85" spans="1:9" s="29" customFormat="1" ht="30.6" customHeight="1" x14ac:dyDescent="0.25">
      <c r="A85" s="54" t="s">
        <v>413</v>
      </c>
      <c r="B85" s="54"/>
      <c r="C85" s="54" t="s">
        <v>367</v>
      </c>
      <c r="D85" s="54" t="s">
        <v>819</v>
      </c>
      <c r="E85" s="54" t="s">
        <v>1053</v>
      </c>
      <c r="F85" s="54" t="s">
        <v>1054</v>
      </c>
      <c r="G85" s="54" t="s">
        <v>1055</v>
      </c>
    </row>
    <row r="86" spans="1:9" s="29" customFormat="1" ht="30.6" customHeight="1" x14ac:dyDescent="0.25">
      <c r="A86" s="54" t="s">
        <v>31</v>
      </c>
      <c r="B86" s="54">
        <v>12</v>
      </c>
      <c r="C86" s="54" t="s">
        <v>354</v>
      </c>
      <c r="D86" s="54" t="s">
        <v>820</v>
      </c>
      <c r="E86" s="54" t="s">
        <v>1056</v>
      </c>
      <c r="F86" s="54" t="s">
        <v>950</v>
      </c>
      <c r="G86" s="30" t="s">
        <v>607</v>
      </c>
    </row>
    <row r="87" spans="1:9" s="29" customFormat="1" ht="30.6" customHeight="1" x14ac:dyDescent="0.25">
      <c r="A87" s="54" t="s">
        <v>34</v>
      </c>
      <c r="B87" s="54">
        <v>9</v>
      </c>
      <c r="C87" s="54" t="s">
        <v>354</v>
      </c>
      <c r="D87" s="54" t="s">
        <v>820</v>
      </c>
      <c r="E87" s="54" t="s">
        <v>1056</v>
      </c>
      <c r="F87" s="54" t="s">
        <v>950</v>
      </c>
      <c r="G87" s="30" t="s">
        <v>607</v>
      </c>
    </row>
    <row r="88" spans="1:9" s="29" customFormat="1" ht="30.6" customHeight="1" x14ac:dyDescent="0.25">
      <c r="A88" s="54" t="s">
        <v>103</v>
      </c>
      <c r="B88" s="54">
        <v>10</v>
      </c>
      <c r="C88" s="54" t="s">
        <v>367</v>
      </c>
      <c r="D88" s="54" t="s">
        <v>822</v>
      </c>
      <c r="E88" s="54" t="s">
        <v>1057</v>
      </c>
      <c r="F88" s="54" t="s">
        <v>969</v>
      </c>
      <c r="G88" s="30" t="s">
        <v>609</v>
      </c>
    </row>
    <row r="89" spans="1:9" s="29" customFormat="1" ht="30.6" customHeight="1" x14ac:dyDescent="0.25">
      <c r="A89" s="29" t="s">
        <v>222</v>
      </c>
      <c r="B89" s="29">
        <v>6</v>
      </c>
      <c r="D89" s="29" t="s">
        <v>615</v>
      </c>
      <c r="E89" s="29" t="s">
        <v>616</v>
      </c>
      <c r="F89" s="29" t="s">
        <v>433</v>
      </c>
      <c r="G89" s="30" t="s">
        <v>617</v>
      </c>
      <c r="H89" s="29" t="s">
        <v>304</v>
      </c>
      <c r="I89" s="29" t="s">
        <v>256</v>
      </c>
    </row>
    <row r="90" spans="1:9" s="29" customFormat="1" ht="30.6" customHeight="1" x14ac:dyDescent="0.25">
      <c r="A90" s="54" t="s">
        <v>1059</v>
      </c>
      <c r="B90" s="54"/>
      <c r="C90" s="54" t="s">
        <v>405</v>
      </c>
      <c r="D90" s="54" t="s">
        <v>826</v>
      </c>
      <c r="E90" s="54" t="s">
        <v>1060</v>
      </c>
      <c r="F90" s="54" t="s">
        <v>1061</v>
      </c>
      <c r="G90" s="54" t="s">
        <v>1062</v>
      </c>
    </row>
    <row r="91" spans="1:9" s="29" customFormat="1" ht="30.6" customHeight="1" x14ac:dyDescent="0.25">
      <c r="A91" s="54" t="s">
        <v>1063</v>
      </c>
      <c r="B91" s="54"/>
      <c r="C91" s="54" t="s">
        <v>405</v>
      </c>
      <c r="D91" s="54" t="s">
        <v>827</v>
      </c>
      <c r="E91" s="54" t="s">
        <v>1064</v>
      </c>
      <c r="F91" s="54" t="s">
        <v>991</v>
      </c>
      <c r="G91" s="30" t="s">
        <v>620</v>
      </c>
    </row>
    <row r="92" spans="1:9" s="29" customFormat="1" ht="30.6" customHeight="1" x14ac:dyDescent="0.25">
      <c r="A92" s="57" t="s">
        <v>618</v>
      </c>
      <c r="B92" s="54"/>
      <c r="C92" s="54" t="s">
        <v>738</v>
      </c>
      <c r="D92" s="54" t="s">
        <v>827</v>
      </c>
      <c r="E92" s="54" t="s">
        <v>1064</v>
      </c>
      <c r="F92" s="54" t="s">
        <v>991</v>
      </c>
    </row>
    <row r="93" spans="1:9" s="29" customFormat="1" ht="30.6" customHeight="1" x14ac:dyDescent="0.25">
      <c r="A93" s="54" t="s">
        <v>105</v>
      </c>
      <c r="B93" s="54">
        <v>11</v>
      </c>
      <c r="C93" s="54" t="s">
        <v>367</v>
      </c>
      <c r="D93" s="54" t="s">
        <v>829</v>
      </c>
      <c r="E93" s="54" t="s">
        <v>1065</v>
      </c>
      <c r="F93" s="54" t="s">
        <v>1066</v>
      </c>
      <c r="G93" s="30" t="s">
        <v>621</v>
      </c>
    </row>
    <row r="94" spans="1:9" s="29" customFormat="1" ht="30.6" customHeight="1" x14ac:dyDescent="0.25">
      <c r="A94" s="54" t="s">
        <v>104</v>
      </c>
      <c r="B94" s="54">
        <v>8</v>
      </c>
      <c r="C94" s="54" t="s">
        <v>738</v>
      </c>
      <c r="D94" s="54" t="s">
        <v>830</v>
      </c>
      <c r="E94" s="54" t="s">
        <v>1067</v>
      </c>
      <c r="F94" s="54" t="s">
        <v>961</v>
      </c>
      <c r="G94" s="30" t="s">
        <v>622</v>
      </c>
    </row>
    <row r="95" spans="1:9" s="29" customFormat="1" ht="30.6" customHeight="1" x14ac:dyDescent="0.25">
      <c r="A95" s="54" t="s">
        <v>77</v>
      </c>
      <c r="B95" s="54">
        <v>11</v>
      </c>
      <c r="C95" s="54" t="s">
        <v>354</v>
      </c>
      <c r="D95" s="54" t="s">
        <v>831</v>
      </c>
      <c r="E95" s="54" t="s">
        <v>1068</v>
      </c>
      <c r="F95" s="54" t="s">
        <v>1069</v>
      </c>
      <c r="G95" s="30" t="s">
        <v>624</v>
      </c>
    </row>
    <row r="96" spans="1:9" s="29" customFormat="1" ht="30.6" customHeight="1" x14ac:dyDescent="0.25">
      <c r="A96" s="29" t="s">
        <v>629</v>
      </c>
      <c r="B96" s="29">
        <v>11</v>
      </c>
      <c r="D96" s="29" t="s">
        <v>625</v>
      </c>
      <c r="E96" s="29" t="s">
        <v>626</v>
      </c>
      <c r="F96" s="29" t="s">
        <v>627</v>
      </c>
      <c r="G96" s="30" t="s">
        <v>628</v>
      </c>
      <c r="H96" s="29" t="s">
        <v>305</v>
      </c>
      <c r="I96" s="29" t="s">
        <v>306</v>
      </c>
    </row>
    <row r="97" spans="1:12" s="29" customFormat="1" ht="30.6" customHeight="1" x14ac:dyDescent="0.25">
      <c r="A97" s="29" t="s">
        <v>225</v>
      </c>
      <c r="B97" s="29">
        <v>7</v>
      </c>
      <c r="D97" s="29" t="s">
        <v>630</v>
      </c>
      <c r="E97" s="29" t="s">
        <v>631</v>
      </c>
      <c r="F97" s="29" t="s">
        <v>423</v>
      </c>
      <c r="G97" s="30" t="s">
        <v>632</v>
      </c>
      <c r="H97" s="29" t="s">
        <v>307</v>
      </c>
      <c r="I97" s="29" t="s">
        <v>256</v>
      </c>
    </row>
    <row r="98" spans="1:12" s="29" customFormat="1" ht="30.6" customHeight="1" x14ac:dyDescent="0.25">
      <c r="A98" s="29" t="s">
        <v>633</v>
      </c>
      <c r="B98" s="29">
        <v>9</v>
      </c>
      <c r="D98" s="29" t="s">
        <v>634</v>
      </c>
      <c r="E98" s="29" t="s">
        <v>635</v>
      </c>
      <c r="F98" s="29" t="s">
        <v>450</v>
      </c>
      <c r="G98" s="30" t="s">
        <v>636</v>
      </c>
      <c r="H98" s="29" t="s">
        <v>308</v>
      </c>
      <c r="I98" s="29" t="s">
        <v>309</v>
      </c>
    </row>
    <row r="99" spans="1:12" s="29" customFormat="1" ht="30.6" customHeight="1" x14ac:dyDescent="0.25">
      <c r="A99" s="29" t="s">
        <v>122</v>
      </c>
      <c r="B99" s="29">
        <v>8</v>
      </c>
      <c r="D99" s="29" t="s">
        <v>637</v>
      </c>
      <c r="E99" s="29" t="s">
        <v>638</v>
      </c>
      <c r="F99" s="29" t="s">
        <v>444</v>
      </c>
      <c r="G99" s="30" t="s">
        <v>639</v>
      </c>
      <c r="H99" s="29" t="s">
        <v>310</v>
      </c>
      <c r="I99" s="29" t="s">
        <v>256</v>
      </c>
    </row>
    <row r="100" spans="1:12" s="29" customFormat="1" ht="30.6" customHeight="1" x14ac:dyDescent="0.25">
      <c r="A100" s="54" t="s">
        <v>11</v>
      </c>
      <c r="B100" s="54">
        <v>9</v>
      </c>
      <c r="C100" s="54" t="s">
        <v>354</v>
      </c>
      <c r="D100" s="54" t="s">
        <v>833</v>
      </c>
      <c r="E100" s="54" t="s">
        <v>1072</v>
      </c>
      <c r="F100" s="54" t="s">
        <v>991</v>
      </c>
      <c r="G100" s="30" t="s">
        <v>641</v>
      </c>
    </row>
    <row r="101" spans="1:12" s="29" customFormat="1" ht="30.6" customHeight="1" x14ac:dyDescent="0.25">
      <c r="A101" s="29" t="s">
        <v>1560</v>
      </c>
      <c r="B101" s="54"/>
      <c r="C101" s="54"/>
      <c r="D101" s="54"/>
      <c r="E101" s="57" t="s">
        <v>1466</v>
      </c>
      <c r="F101" s="57" t="s">
        <v>1561</v>
      </c>
      <c r="G101" s="58" t="s">
        <v>1563</v>
      </c>
    </row>
    <row r="102" spans="1:12" s="29" customFormat="1" ht="30.6" customHeight="1" x14ac:dyDescent="0.25">
      <c r="A102" s="54" t="s">
        <v>74</v>
      </c>
      <c r="B102" s="54">
        <v>10</v>
      </c>
      <c r="C102" s="54" t="s">
        <v>354</v>
      </c>
      <c r="D102" s="54" t="s">
        <v>835</v>
      </c>
      <c r="E102" s="54" t="s">
        <v>1073</v>
      </c>
      <c r="F102" s="54" t="s">
        <v>950</v>
      </c>
      <c r="G102" s="30" t="s">
        <v>643</v>
      </c>
    </row>
    <row r="103" spans="1:12" s="29" customFormat="1" ht="30.6" customHeight="1" x14ac:dyDescent="0.25">
      <c r="A103" s="29" t="s">
        <v>227</v>
      </c>
      <c r="B103" s="29">
        <v>10</v>
      </c>
      <c r="D103" s="29" t="s">
        <v>644</v>
      </c>
      <c r="E103" s="29" t="s">
        <v>645</v>
      </c>
      <c r="F103" s="29" t="s">
        <v>479</v>
      </c>
      <c r="G103" s="30" t="s">
        <v>646</v>
      </c>
      <c r="H103" s="29" t="s">
        <v>311</v>
      </c>
      <c r="I103" s="29" t="s">
        <v>312</v>
      </c>
    </row>
    <row r="104" spans="1:12" s="29" customFormat="1" ht="30.6" customHeight="1" x14ac:dyDescent="0.25">
      <c r="A104" s="54" t="s">
        <v>379</v>
      </c>
      <c r="B104" s="54"/>
      <c r="C104" s="54" t="s">
        <v>401</v>
      </c>
      <c r="D104" s="54" t="s">
        <v>836</v>
      </c>
      <c r="E104" s="54" t="s">
        <v>1074</v>
      </c>
      <c r="F104" s="54" t="s">
        <v>963</v>
      </c>
      <c r="G104" s="54" t="s">
        <v>1075</v>
      </c>
      <c r="L104" s="111" t="s">
        <v>1375</v>
      </c>
    </row>
    <row r="105" spans="1:12" s="29" customFormat="1" ht="30.6" customHeight="1" x14ac:dyDescent="0.25">
      <c r="A105" s="54" t="s">
        <v>1076</v>
      </c>
      <c r="B105" s="54"/>
      <c r="C105" s="54" t="s">
        <v>405</v>
      </c>
      <c r="D105" s="54" t="s">
        <v>838</v>
      </c>
      <c r="E105" s="54" t="s">
        <v>1077</v>
      </c>
      <c r="F105" s="54" t="s">
        <v>983</v>
      </c>
      <c r="G105" s="54" t="s">
        <v>1078</v>
      </c>
    </row>
    <row r="106" spans="1:12" s="29" customFormat="1" ht="30.6" customHeight="1" x14ac:dyDescent="0.25">
      <c r="A106" s="54" t="s">
        <v>118</v>
      </c>
      <c r="B106" s="54">
        <v>10</v>
      </c>
      <c r="C106" s="54" t="s">
        <v>354</v>
      </c>
      <c r="D106" s="54" t="s">
        <v>839</v>
      </c>
      <c r="E106" s="54" t="s">
        <v>1079</v>
      </c>
      <c r="F106" s="54" t="s">
        <v>950</v>
      </c>
      <c r="G106" s="30" t="s">
        <v>653</v>
      </c>
    </row>
    <row r="107" spans="1:12" s="29" customFormat="1" ht="30.6" customHeight="1" x14ac:dyDescent="0.25">
      <c r="A107" s="54" t="s">
        <v>81</v>
      </c>
      <c r="B107" s="54">
        <v>12</v>
      </c>
      <c r="C107" s="54" t="s">
        <v>737</v>
      </c>
      <c r="D107" s="54" t="s">
        <v>841</v>
      </c>
      <c r="E107" s="54" t="s">
        <v>1080</v>
      </c>
      <c r="F107" s="54" t="s">
        <v>961</v>
      </c>
      <c r="G107" s="30" t="s">
        <v>654</v>
      </c>
    </row>
    <row r="108" spans="1:12" ht="30.6" customHeight="1" x14ac:dyDescent="0.25">
      <c r="A108" s="54" t="s">
        <v>82</v>
      </c>
      <c r="B108" s="54">
        <v>10</v>
      </c>
      <c r="C108" s="54" t="s">
        <v>354</v>
      </c>
      <c r="D108" s="54" t="s">
        <v>841</v>
      </c>
      <c r="E108" s="54" t="s">
        <v>1080</v>
      </c>
      <c r="F108" s="54" t="s">
        <v>961</v>
      </c>
      <c r="G108" s="30" t="s">
        <v>654</v>
      </c>
    </row>
    <row r="109" spans="1:12" ht="30.6" customHeight="1" x14ac:dyDescent="0.25">
      <c r="A109" s="54" t="s">
        <v>655</v>
      </c>
      <c r="B109" s="54">
        <v>12</v>
      </c>
      <c r="C109" s="54" t="s">
        <v>354</v>
      </c>
      <c r="D109" s="54" t="s">
        <v>843</v>
      </c>
      <c r="E109" s="54" t="s">
        <v>1081</v>
      </c>
      <c r="F109" s="54" t="s">
        <v>1027</v>
      </c>
      <c r="G109" s="30" t="s">
        <v>657</v>
      </c>
    </row>
    <row r="110" spans="1:12" ht="30.6" customHeight="1" x14ac:dyDescent="0.25">
      <c r="A110" s="54" t="s">
        <v>230</v>
      </c>
      <c r="B110" s="54">
        <v>12</v>
      </c>
      <c r="C110" s="54" t="s">
        <v>367</v>
      </c>
      <c r="D110" s="54" t="s">
        <v>844</v>
      </c>
      <c r="E110" s="54" t="s">
        <v>1082</v>
      </c>
      <c r="F110" s="54" t="s">
        <v>961</v>
      </c>
      <c r="G110" s="54" t="s">
        <v>1083</v>
      </c>
    </row>
    <row r="111" spans="1:12" ht="30.6" customHeight="1" x14ac:dyDescent="0.25">
      <c r="A111" s="54" t="s">
        <v>415</v>
      </c>
      <c r="B111" s="54"/>
      <c r="C111" s="54" t="s">
        <v>367</v>
      </c>
      <c r="D111" s="54" t="s">
        <v>846</v>
      </c>
      <c r="E111" s="54" t="s">
        <v>1084</v>
      </c>
      <c r="F111" s="54" t="s">
        <v>1085</v>
      </c>
      <c r="G111" s="54" t="s">
        <v>1086</v>
      </c>
    </row>
    <row r="112" spans="1:12" ht="30.6" customHeight="1" x14ac:dyDescent="0.25">
      <c r="A112" s="54" t="s">
        <v>416</v>
      </c>
      <c r="B112" s="54"/>
      <c r="C112" s="54" t="s">
        <v>738</v>
      </c>
      <c r="D112" s="54" t="s">
        <v>846</v>
      </c>
      <c r="E112" s="54" t="s">
        <v>1084</v>
      </c>
      <c r="F112" s="54" t="s">
        <v>1085</v>
      </c>
      <c r="G112" s="54" t="s">
        <v>1086</v>
      </c>
    </row>
    <row r="113" spans="1:9" ht="30.6" customHeight="1" x14ac:dyDescent="0.25">
      <c r="A113" s="54" t="s">
        <v>83</v>
      </c>
      <c r="B113" s="54">
        <v>7</v>
      </c>
      <c r="C113" s="54" t="s">
        <v>367</v>
      </c>
      <c r="D113" s="54" t="s">
        <v>847</v>
      </c>
      <c r="E113" s="54" t="s">
        <v>1087</v>
      </c>
      <c r="F113" s="54" t="s">
        <v>973</v>
      </c>
      <c r="G113" s="30" t="s">
        <v>658</v>
      </c>
    </row>
    <row r="114" spans="1:9" ht="30.6" customHeight="1" x14ac:dyDescent="0.25">
      <c r="A114" s="54" t="s">
        <v>109</v>
      </c>
      <c r="B114" s="54">
        <v>7</v>
      </c>
      <c r="C114" s="54" t="s">
        <v>400</v>
      </c>
      <c r="D114" s="54" t="s">
        <v>848</v>
      </c>
      <c r="E114" s="54" t="s">
        <v>1088</v>
      </c>
      <c r="F114" s="54" t="s">
        <v>950</v>
      </c>
      <c r="G114" s="30" t="s">
        <v>660</v>
      </c>
    </row>
    <row r="115" spans="1:9" ht="30.6" customHeight="1" x14ac:dyDescent="0.25">
      <c r="A115" s="54" t="s">
        <v>417</v>
      </c>
      <c r="B115" s="54">
        <v>11</v>
      </c>
      <c r="C115" s="54" t="s">
        <v>354</v>
      </c>
      <c r="D115" s="54" t="s">
        <v>848</v>
      </c>
      <c r="E115" s="54" t="s">
        <v>1088</v>
      </c>
      <c r="F115" s="54" t="s">
        <v>950</v>
      </c>
      <c r="G115" s="30" t="s">
        <v>660</v>
      </c>
    </row>
    <row r="116" spans="1:9" ht="30.6" customHeight="1" x14ac:dyDescent="0.25">
      <c r="A116" s="54" t="s">
        <v>100</v>
      </c>
      <c r="B116" s="54">
        <v>12</v>
      </c>
      <c r="C116" s="54" t="s">
        <v>737</v>
      </c>
      <c r="D116" s="54" t="s">
        <v>849</v>
      </c>
      <c r="E116" s="54" t="s">
        <v>1089</v>
      </c>
      <c r="F116" s="54" t="s">
        <v>973</v>
      </c>
      <c r="G116" s="30" t="s">
        <v>663</v>
      </c>
    </row>
    <row r="117" spans="1:9" ht="30.6" customHeight="1" x14ac:dyDescent="0.25">
      <c r="A117" s="54" t="s">
        <v>664</v>
      </c>
      <c r="B117" s="54">
        <v>8</v>
      </c>
      <c r="C117" s="54" t="s">
        <v>738</v>
      </c>
      <c r="D117" s="54" t="s">
        <v>850</v>
      </c>
      <c r="E117" s="54" t="s">
        <v>1090</v>
      </c>
      <c r="F117" s="54" t="s">
        <v>991</v>
      </c>
      <c r="G117" s="30" t="s">
        <v>665</v>
      </c>
    </row>
    <row r="118" spans="1:9" ht="30.6" customHeight="1" x14ac:dyDescent="0.25">
      <c r="A118" s="54" t="s">
        <v>235</v>
      </c>
      <c r="B118" s="54">
        <v>7</v>
      </c>
      <c r="C118" s="54" t="s">
        <v>367</v>
      </c>
      <c r="D118" s="54" t="s">
        <v>851</v>
      </c>
      <c r="E118" s="54" t="s">
        <v>1091</v>
      </c>
      <c r="F118" s="54" t="s">
        <v>973</v>
      </c>
      <c r="G118" s="54" t="s">
        <v>1092</v>
      </c>
    </row>
    <row r="119" spans="1:9" ht="30.6" customHeight="1" x14ac:dyDescent="0.25">
      <c r="A119" s="54" t="s">
        <v>343</v>
      </c>
      <c r="B119" s="54"/>
      <c r="C119" s="54" t="s">
        <v>405</v>
      </c>
      <c r="D119" s="54" t="s">
        <v>852</v>
      </c>
      <c r="E119" s="54" t="s">
        <v>1093</v>
      </c>
      <c r="F119" s="54" t="s">
        <v>1094</v>
      </c>
      <c r="G119" s="54" t="s">
        <v>1095</v>
      </c>
    </row>
    <row r="120" spans="1:9" ht="30.6" customHeight="1" x14ac:dyDescent="0.25">
      <c r="A120" s="29" t="s">
        <v>237</v>
      </c>
      <c r="B120" s="29">
        <v>9</v>
      </c>
      <c r="C120" s="29"/>
      <c r="D120" s="29" t="s">
        <v>666</v>
      </c>
      <c r="E120" s="29" t="s">
        <v>667</v>
      </c>
      <c r="F120" s="29" t="s">
        <v>423</v>
      </c>
      <c r="G120" s="30" t="s">
        <v>668</v>
      </c>
      <c r="H120" t="s">
        <v>256</v>
      </c>
      <c r="I120" t="s">
        <v>317</v>
      </c>
    </row>
    <row r="121" spans="1:9" ht="30.6" customHeight="1" x14ac:dyDescent="0.25">
      <c r="A121" s="29" t="s">
        <v>113</v>
      </c>
      <c r="B121" s="29">
        <v>8</v>
      </c>
      <c r="C121" s="29"/>
      <c r="D121" s="29" t="s">
        <v>669</v>
      </c>
      <c r="E121" s="29" t="s">
        <v>670</v>
      </c>
      <c r="F121" s="29" t="s">
        <v>423</v>
      </c>
      <c r="G121" s="30" t="s">
        <v>671</v>
      </c>
      <c r="H121" t="s">
        <v>318</v>
      </c>
      <c r="I121" t="s">
        <v>319</v>
      </c>
    </row>
    <row r="122" spans="1:9" ht="30.6" customHeight="1" x14ac:dyDescent="0.25">
      <c r="A122" s="29" t="s">
        <v>87</v>
      </c>
      <c r="B122" s="29">
        <v>8</v>
      </c>
      <c r="C122" s="29"/>
      <c r="D122" s="29" t="s">
        <v>677</v>
      </c>
      <c r="E122" s="29" t="s">
        <v>678</v>
      </c>
      <c r="F122" s="29" t="s">
        <v>450</v>
      </c>
      <c r="G122" s="30" t="s">
        <v>679</v>
      </c>
      <c r="H122" t="s">
        <v>256</v>
      </c>
      <c r="I122" t="s">
        <v>321</v>
      </c>
    </row>
    <row r="123" spans="1:9" ht="30.6" customHeight="1" x14ac:dyDescent="0.25">
      <c r="A123" s="54" t="s">
        <v>347</v>
      </c>
      <c r="B123" s="54"/>
      <c r="C123" s="54" t="s">
        <v>401</v>
      </c>
      <c r="D123" s="57" t="s">
        <v>857</v>
      </c>
      <c r="E123" s="57" t="s">
        <v>1099</v>
      </c>
      <c r="F123" s="54" t="s">
        <v>950</v>
      </c>
      <c r="G123" s="54" t="s">
        <v>1100</v>
      </c>
    </row>
    <row r="124" spans="1:9" ht="30.6" customHeight="1" x14ac:dyDescent="0.25">
      <c r="A124" s="50" t="s">
        <v>414</v>
      </c>
      <c r="B124" s="29"/>
      <c r="C124" s="50" t="s">
        <v>405</v>
      </c>
      <c r="D124" s="29"/>
      <c r="E124" s="29"/>
      <c r="F124" s="29"/>
      <c r="G124" s="30"/>
    </row>
    <row r="125" spans="1:9" ht="30.6" customHeight="1" x14ac:dyDescent="0.25">
      <c r="A125" s="29" t="s">
        <v>240</v>
      </c>
      <c r="B125" s="29">
        <v>10</v>
      </c>
      <c r="C125" s="29"/>
      <c r="D125" s="29" t="s">
        <v>682</v>
      </c>
      <c r="E125" s="29" t="s">
        <v>683</v>
      </c>
      <c r="F125" s="29" t="s">
        <v>459</v>
      </c>
      <c r="G125" s="30" t="s">
        <v>684</v>
      </c>
      <c r="H125" t="s">
        <v>322</v>
      </c>
      <c r="I125" t="s">
        <v>323</v>
      </c>
    </row>
    <row r="126" spans="1:9" ht="30.6" customHeight="1" x14ac:dyDescent="0.25">
      <c r="A126" s="54" t="s">
        <v>363</v>
      </c>
      <c r="B126" s="54"/>
      <c r="C126" s="54" t="s">
        <v>405</v>
      </c>
      <c r="D126" s="54" t="s">
        <v>860</v>
      </c>
      <c r="E126" s="54" t="s">
        <v>1102</v>
      </c>
      <c r="F126" s="54" t="s">
        <v>969</v>
      </c>
      <c r="G126" s="54" t="s">
        <v>1103</v>
      </c>
    </row>
    <row r="127" spans="1:9" ht="30.6" customHeight="1" x14ac:dyDescent="0.25">
      <c r="A127" s="54" t="s">
        <v>418</v>
      </c>
      <c r="B127" s="54"/>
      <c r="C127" s="54" t="s">
        <v>367</v>
      </c>
      <c r="D127" s="54" t="s">
        <v>861</v>
      </c>
      <c r="E127" s="54" t="s">
        <v>1104</v>
      </c>
      <c r="F127" s="54" t="s">
        <v>1027</v>
      </c>
      <c r="G127" s="54" t="s">
        <v>1105</v>
      </c>
    </row>
    <row r="128" spans="1:9" ht="30.6" customHeight="1" x14ac:dyDescent="0.25">
      <c r="A128" s="54" t="s">
        <v>685</v>
      </c>
      <c r="B128" s="54">
        <v>10</v>
      </c>
      <c r="C128" s="54" t="s">
        <v>367</v>
      </c>
      <c r="D128" s="54" t="s">
        <v>863</v>
      </c>
      <c r="E128" s="54" t="s">
        <v>1106</v>
      </c>
      <c r="F128" s="54" t="s">
        <v>1094</v>
      </c>
      <c r="G128" s="30" t="s">
        <v>687</v>
      </c>
    </row>
    <row r="129" spans="1:9" ht="30.6" customHeight="1" x14ac:dyDescent="0.25">
      <c r="A129" s="54" t="s">
        <v>116</v>
      </c>
      <c r="B129" s="54">
        <v>12</v>
      </c>
      <c r="C129" s="54" t="s">
        <v>737</v>
      </c>
      <c r="D129" s="54" t="s">
        <v>864</v>
      </c>
      <c r="E129" s="54" t="s">
        <v>1107</v>
      </c>
      <c r="F129" s="54" t="s">
        <v>1027</v>
      </c>
      <c r="G129" s="30" t="s">
        <v>689</v>
      </c>
    </row>
    <row r="130" spans="1:9" ht="30.6" customHeight="1" x14ac:dyDescent="0.25">
      <c r="A130" s="54" t="s">
        <v>1110</v>
      </c>
      <c r="B130" s="54">
        <v>10</v>
      </c>
      <c r="C130" s="54" t="s">
        <v>367</v>
      </c>
      <c r="D130" s="54" t="s">
        <v>866</v>
      </c>
      <c r="E130" s="54" t="s">
        <v>1108</v>
      </c>
      <c r="F130" s="54" t="s">
        <v>1109</v>
      </c>
      <c r="G130" s="30" t="s">
        <v>690</v>
      </c>
    </row>
    <row r="131" spans="1:9" ht="30.6" customHeight="1" x14ac:dyDescent="0.25">
      <c r="A131" s="29" t="s">
        <v>691</v>
      </c>
      <c r="B131" s="29">
        <v>12</v>
      </c>
      <c r="C131" s="29"/>
      <c r="D131" s="29" t="s">
        <v>692</v>
      </c>
      <c r="E131" s="29" t="s">
        <v>693</v>
      </c>
      <c r="F131" s="29" t="s">
        <v>479</v>
      </c>
      <c r="G131" s="30" t="s">
        <v>694</v>
      </c>
      <c r="H131" t="s">
        <v>324</v>
      </c>
      <c r="I131" t="s">
        <v>256</v>
      </c>
    </row>
    <row r="132" spans="1:9" ht="30.6" customHeight="1" x14ac:dyDescent="0.25">
      <c r="A132" s="54" t="s">
        <v>381</v>
      </c>
      <c r="B132" s="54"/>
      <c r="C132" s="54" t="s">
        <v>401</v>
      </c>
      <c r="D132" s="54" t="s">
        <v>868</v>
      </c>
      <c r="E132" s="54" t="s">
        <v>1111</v>
      </c>
      <c r="F132" s="54" t="s">
        <v>1112</v>
      </c>
      <c r="G132" s="54" t="s">
        <v>1113</v>
      </c>
    </row>
    <row r="133" spans="1:9" ht="30.6" customHeight="1" x14ac:dyDescent="0.25">
      <c r="A133" s="29" t="s">
        <v>695</v>
      </c>
      <c r="B133" s="29">
        <v>8</v>
      </c>
      <c r="C133" s="29"/>
      <c r="D133" s="29" t="s">
        <v>696</v>
      </c>
      <c r="E133" s="29" t="s">
        <v>697</v>
      </c>
      <c r="F133" s="29" t="s">
        <v>446</v>
      </c>
      <c r="G133" s="30" t="s">
        <v>698</v>
      </c>
      <c r="H133" t="s">
        <v>256</v>
      </c>
      <c r="I133" t="s">
        <v>325</v>
      </c>
    </row>
    <row r="134" spans="1:9" ht="30.6" customHeight="1" x14ac:dyDescent="0.25">
      <c r="A134" s="29" t="s">
        <v>243</v>
      </c>
      <c r="B134" s="29">
        <v>11</v>
      </c>
      <c r="C134" s="29"/>
      <c r="D134" s="29" t="s">
        <v>699</v>
      </c>
      <c r="E134" s="29" t="s">
        <v>700</v>
      </c>
      <c r="F134" s="29" t="s">
        <v>450</v>
      </c>
      <c r="G134" s="30" t="s">
        <v>701</v>
      </c>
      <c r="H134" t="s">
        <v>256</v>
      </c>
      <c r="I134" t="s">
        <v>326</v>
      </c>
    </row>
    <row r="135" spans="1:9" ht="30.6" customHeight="1" x14ac:dyDescent="0.25">
      <c r="A135" s="29" t="s">
        <v>114</v>
      </c>
      <c r="B135" s="29">
        <v>10</v>
      </c>
      <c r="C135" s="29"/>
      <c r="D135" s="29" t="s">
        <v>702</v>
      </c>
      <c r="E135" s="29" t="s">
        <v>703</v>
      </c>
      <c r="F135" s="29" t="s">
        <v>450</v>
      </c>
      <c r="G135" s="30" t="s">
        <v>704</v>
      </c>
      <c r="H135" t="s">
        <v>327</v>
      </c>
      <c r="I135" t="s">
        <v>256</v>
      </c>
    </row>
    <row r="136" spans="1:9" ht="30.6" customHeight="1" x14ac:dyDescent="0.25">
      <c r="A136" s="54" t="s">
        <v>369</v>
      </c>
      <c r="B136" s="50" t="s">
        <v>1260</v>
      </c>
      <c r="C136" s="54" t="s">
        <v>367</v>
      </c>
      <c r="D136" s="54" t="s">
        <v>869</v>
      </c>
      <c r="E136" s="54" t="s">
        <v>1114</v>
      </c>
      <c r="F136" s="54" t="s">
        <v>961</v>
      </c>
      <c r="G136" s="30" t="s">
        <v>707</v>
      </c>
    </row>
    <row r="137" spans="1:9" ht="30.6" customHeight="1" x14ac:dyDescent="0.25">
      <c r="A137" s="54" t="s">
        <v>80</v>
      </c>
      <c r="B137" s="54">
        <v>7</v>
      </c>
      <c r="C137" s="54" t="s">
        <v>400</v>
      </c>
      <c r="D137" s="54" t="s">
        <v>869</v>
      </c>
      <c r="E137" s="54" t="s">
        <v>1114</v>
      </c>
      <c r="F137" s="54" t="s">
        <v>961</v>
      </c>
      <c r="G137" s="30" t="s">
        <v>707</v>
      </c>
    </row>
    <row r="138" spans="1:9" ht="30.6" customHeight="1" x14ac:dyDescent="0.25">
      <c r="A138" s="54" t="s">
        <v>115</v>
      </c>
      <c r="B138" s="54">
        <v>12</v>
      </c>
      <c r="C138" s="54" t="s">
        <v>367</v>
      </c>
      <c r="D138" s="54" t="s">
        <v>871</v>
      </c>
      <c r="E138" s="54" t="s">
        <v>1115</v>
      </c>
      <c r="F138" s="54" t="s">
        <v>967</v>
      </c>
      <c r="G138" s="30" t="s">
        <v>709</v>
      </c>
    </row>
    <row r="139" spans="1:9" ht="30.6" customHeight="1" x14ac:dyDescent="0.25">
      <c r="A139" s="29" t="s">
        <v>710</v>
      </c>
      <c r="B139" s="29">
        <v>12</v>
      </c>
      <c r="C139" s="29"/>
      <c r="D139" s="29" t="s">
        <v>711</v>
      </c>
      <c r="E139" s="29" t="s">
        <v>712</v>
      </c>
      <c r="F139" s="29" t="s">
        <v>713</v>
      </c>
      <c r="G139" s="30" t="s">
        <v>714</v>
      </c>
      <c r="H139" t="s">
        <v>328</v>
      </c>
      <c r="I139" t="s">
        <v>256</v>
      </c>
    </row>
    <row r="140" spans="1:9" ht="30.6" customHeight="1" x14ac:dyDescent="0.25">
      <c r="A140" s="54" t="s">
        <v>246</v>
      </c>
      <c r="B140" s="54">
        <v>10</v>
      </c>
      <c r="C140" s="54" t="s">
        <v>354</v>
      </c>
      <c r="D140" s="57" t="s">
        <v>872</v>
      </c>
      <c r="E140" s="57" t="s">
        <v>1116</v>
      </c>
      <c r="F140" s="54" t="s">
        <v>983</v>
      </c>
      <c r="G140" s="30" t="s">
        <v>719</v>
      </c>
    </row>
    <row r="141" spans="1:9" ht="30.6" customHeight="1" x14ac:dyDescent="0.25">
      <c r="A141" s="54" t="s">
        <v>94</v>
      </c>
      <c r="B141" s="54">
        <v>9</v>
      </c>
      <c r="C141" s="54" t="s">
        <v>354</v>
      </c>
      <c r="D141" s="54" t="s">
        <v>873</v>
      </c>
      <c r="E141" s="54" t="s">
        <v>1117</v>
      </c>
      <c r="F141" s="54" t="s">
        <v>1118</v>
      </c>
      <c r="G141" s="30" t="s">
        <v>721</v>
      </c>
    </row>
    <row r="142" spans="1:9" ht="30.6" customHeight="1" x14ac:dyDescent="0.25">
      <c r="A142" s="29" t="s">
        <v>247</v>
      </c>
      <c r="B142" s="29">
        <v>11</v>
      </c>
      <c r="C142" s="29"/>
      <c r="D142" s="29" t="s">
        <v>722</v>
      </c>
      <c r="E142" s="29" t="s">
        <v>723</v>
      </c>
      <c r="F142" s="29" t="s">
        <v>423</v>
      </c>
      <c r="G142" s="30" t="s">
        <v>724</v>
      </c>
      <c r="H142" t="s">
        <v>330</v>
      </c>
      <c r="I142" t="s">
        <v>256</v>
      </c>
    </row>
    <row r="143" spans="1:9" ht="30.6" customHeight="1" x14ac:dyDescent="0.25">
      <c r="A143" s="54" t="s">
        <v>119</v>
      </c>
      <c r="B143" s="54">
        <v>9</v>
      </c>
      <c r="C143" s="54" t="s">
        <v>354</v>
      </c>
      <c r="D143" s="54" t="s">
        <v>876</v>
      </c>
      <c r="E143" s="54" t="s">
        <v>1119</v>
      </c>
      <c r="F143" s="54" t="s">
        <v>973</v>
      </c>
      <c r="G143" s="30" t="s">
        <v>726</v>
      </c>
    </row>
    <row r="144" spans="1:9" ht="30.6" customHeight="1" x14ac:dyDescent="0.25">
      <c r="A144" s="54" t="s">
        <v>248</v>
      </c>
      <c r="B144" s="54">
        <v>7</v>
      </c>
      <c r="C144" s="54" t="s">
        <v>400</v>
      </c>
      <c r="D144" s="54" t="s">
        <v>877</v>
      </c>
      <c r="E144" s="54" t="s">
        <v>1120</v>
      </c>
      <c r="F144" s="54" t="s">
        <v>967</v>
      </c>
      <c r="G144" s="30" t="s">
        <v>728</v>
      </c>
    </row>
    <row r="156" ht="13.2" x14ac:dyDescent="0.25"/>
    <row r="157" ht="13.2" x14ac:dyDescent="0.25"/>
    <row r="158" ht="13.2" x14ac:dyDescent="0.25"/>
    <row r="159" ht="13.2" x14ac:dyDescent="0.25"/>
    <row r="160" ht="13.2" x14ac:dyDescent="0.25"/>
    <row r="161" ht="13.2" x14ac:dyDescent="0.25"/>
    <row r="162" ht="13.2" x14ac:dyDescent="0.25"/>
    <row r="163" ht="13.2" x14ac:dyDescent="0.25"/>
    <row r="164" ht="13.2" x14ac:dyDescent="0.25"/>
    <row r="165" ht="13.2" x14ac:dyDescent="0.25"/>
    <row r="166" ht="13.2" x14ac:dyDescent="0.25"/>
    <row r="167" ht="13.2" x14ac:dyDescent="0.25"/>
    <row r="168" ht="13.2" x14ac:dyDescent="0.25"/>
    <row r="169" ht="13.2" x14ac:dyDescent="0.25"/>
    <row r="170" ht="13.2" x14ac:dyDescent="0.25"/>
    <row r="171" ht="13.2" x14ac:dyDescent="0.25"/>
    <row r="172" ht="13.2" x14ac:dyDescent="0.25"/>
    <row r="173" ht="13.2" x14ac:dyDescent="0.25"/>
    <row r="174" ht="13.2" x14ac:dyDescent="0.25"/>
    <row r="175" ht="13.2" x14ac:dyDescent="0.25"/>
    <row r="176" ht="13.2" x14ac:dyDescent="0.25"/>
    <row r="177" spans="1:7" ht="13.2" x14ac:dyDescent="0.25"/>
    <row r="178" spans="1:7" ht="13.2" x14ac:dyDescent="0.25"/>
    <row r="179" spans="1:7" ht="13.2" x14ac:dyDescent="0.25"/>
    <row r="180" spans="1:7" ht="13.2" x14ac:dyDescent="0.25"/>
    <row r="181" spans="1:7" ht="13.2" x14ac:dyDescent="0.25"/>
    <row r="182" spans="1:7" ht="13.2" x14ac:dyDescent="0.25"/>
    <row r="183" spans="1:7" ht="13.2" x14ac:dyDescent="0.25"/>
    <row r="184" spans="1:7" ht="13.2" x14ac:dyDescent="0.25"/>
    <row r="185" spans="1:7" ht="13.2" x14ac:dyDescent="0.25">
      <c r="A185" s="53" t="s">
        <v>1121</v>
      </c>
      <c r="B185" s="53"/>
      <c r="C185" s="53" t="s">
        <v>353</v>
      </c>
      <c r="D185" s="53" t="s">
        <v>353</v>
      </c>
      <c r="E185" s="53" t="s">
        <v>955</v>
      </c>
      <c r="F185" s="53" t="s">
        <v>956</v>
      </c>
      <c r="G185" s="53" t="s">
        <v>957</v>
      </c>
    </row>
    <row r="186" spans="1:7" ht="13.2" x14ac:dyDescent="0.25">
      <c r="A186" s="53" t="s">
        <v>24</v>
      </c>
      <c r="B186" s="53"/>
      <c r="C186" s="53" t="s">
        <v>353</v>
      </c>
      <c r="D186" s="53" t="s">
        <v>878</v>
      </c>
      <c r="E186" s="53" t="s">
        <v>1122</v>
      </c>
      <c r="F186" s="53" t="s">
        <v>967</v>
      </c>
      <c r="G186" s="53" t="s">
        <v>1123</v>
      </c>
    </row>
    <row r="187" spans="1:7" ht="13.2" x14ac:dyDescent="0.25">
      <c r="A187" s="53" t="s">
        <v>1124</v>
      </c>
      <c r="B187" s="53"/>
      <c r="C187" s="53" t="s">
        <v>353</v>
      </c>
      <c r="D187" s="53" t="s">
        <v>879</v>
      </c>
      <c r="E187" s="53" t="s">
        <v>1125</v>
      </c>
      <c r="F187" s="53" t="s">
        <v>1004</v>
      </c>
      <c r="G187" s="53" t="s">
        <v>1123</v>
      </c>
    </row>
    <row r="188" spans="1:7" ht="13.2" x14ac:dyDescent="0.25">
      <c r="A188" s="53" t="s">
        <v>1126</v>
      </c>
      <c r="B188" s="53"/>
      <c r="C188" s="53" t="s">
        <v>734</v>
      </c>
      <c r="D188" s="53" t="s">
        <v>733</v>
      </c>
      <c r="E188" s="53" t="s">
        <v>951</v>
      </c>
      <c r="F188" s="53" t="s">
        <v>952</v>
      </c>
      <c r="G188" s="53" t="s">
        <v>1123</v>
      </c>
    </row>
    <row r="189" spans="1:7" ht="13.2" x14ac:dyDescent="0.25">
      <c r="A189" s="53" t="s">
        <v>1127</v>
      </c>
      <c r="B189" s="53"/>
      <c r="C189" s="53" t="s">
        <v>385</v>
      </c>
      <c r="D189" s="53" t="s">
        <v>733</v>
      </c>
      <c r="E189" s="53" t="s">
        <v>951</v>
      </c>
      <c r="F189" s="53" t="s">
        <v>952</v>
      </c>
      <c r="G189" s="53" t="s">
        <v>1123</v>
      </c>
    </row>
    <row r="190" spans="1:7" ht="13.2" x14ac:dyDescent="0.25">
      <c r="A190" s="53" t="s">
        <v>1128</v>
      </c>
      <c r="B190" s="53"/>
      <c r="C190" s="53" t="s">
        <v>882</v>
      </c>
      <c r="D190" s="53" t="s">
        <v>881</v>
      </c>
      <c r="E190" s="53" t="s">
        <v>1129</v>
      </c>
      <c r="F190" s="53" t="s">
        <v>973</v>
      </c>
      <c r="G190" s="53" t="s">
        <v>1130</v>
      </c>
    </row>
    <row r="191" spans="1:7" ht="13.2" x14ac:dyDescent="0.25">
      <c r="A191" s="53" t="s">
        <v>395</v>
      </c>
      <c r="B191" s="53"/>
      <c r="C191" s="53" t="s">
        <v>353</v>
      </c>
      <c r="D191" s="53" t="s">
        <v>741</v>
      </c>
      <c r="E191" s="53" t="s">
        <v>962</v>
      </c>
      <c r="F191" s="53" t="s">
        <v>963</v>
      </c>
      <c r="G191" s="53" t="s">
        <v>1123</v>
      </c>
    </row>
    <row r="192" spans="1:7" ht="13.2" x14ac:dyDescent="0.25">
      <c r="A192" s="53" t="s">
        <v>1131</v>
      </c>
      <c r="B192" s="53"/>
      <c r="C192" s="53" t="s">
        <v>799</v>
      </c>
      <c r="D192" s="53" t="s">
        <v>883</v>
      </c>
      <c r="E192" s="53" t="s">
        <v>1132</v>
      </c>
      <c r="F192" s="53" t="s">
        <v>973</v>
      </c>
      <c r="G192" s="53" t="s">
        <v>1133</v>
      </c>
    </row>
    <row r="193" spans="1:7" ht="13.2" x14ac:dyDescent="0.25">
      <c r="A193" s="53" t="s">
        <v>342</v>
      </c>
      <c r="B193" s="53"/>
      <c r="C193" s="53" t="s">
        <v>750</v>
      </c>
      <c r="D193" s="53" t="s">
        <v>749</v>
      </c>
      <c r="E193" s="53" t="s">
        <v>976</v>
      </c>
      <c r="F193" s="53" t="s">
        <v>973</v>
      </c>
      <c r="G193" s="53" t="s">
        <v>1134</v>
      </c>
    </row>
    <row r="194" spans="1:7" ht="13.2" x14ac:dyDescent="0.25">
      <c r="A194" s="53" t="s">
        <v>1135</v>
      </c>
      <c r="B194" s="53"/>
      <c r="C194" s="53" t="s">
        <v>754</v>
      </c>
      <c r="D194" s="53" t="s">
        <v>753</v>
      </c>
      <c r="E194" s="53" t="s">
        <v>982</v>
      </c>
      <c r="F194" s="53" t="s">
        <v>983</v>
      </c>
      <c r="G194" s="53" t="s">
        <v>1123</v>
      </c>
    </row>
    <row r="195" spans="1:7" ht="13.2" x14ac:dyDescent="0.25">
      <c r="A195" s="53" t="s">
        <v>396</v>
      </c>
      <c r="B195" s="53"/>
      <c r="C195" s="53" t="s">
        <v>885</v>
      </c>
      <c r="D195" s="53" t="s">
        <v>755</v>
      </c>
      <c r="E195" s="53" t="s">
        <v>985</v>
      </c>
      <c r="F195" s="53" t="s">
        <v>983</v>
      </c>
      <c r="G195" s="53" t="s">
        <v>1136</v>
      </c>
    </row>
    <row r="196" spans="1:7" ht="13.2" x14ac:dyDescent="0.25">
      <c r="A196" s="53" t="s">
        <v>1137</v>
      </c>
      <c r="B196" s="53"/>
      <c r="C196" s="53" t="s">
        <v>341</v>
      </c>
      <c r="D196" s="53" t="s">
        <v>886</v>
      </c>
      <c r="E196" s="53" t="s">
        <v>1138</v>
      </c>
      <c r="F196" s="53" t="s">
        <v>973</v>
      </c>
      <c r="G196" s="53" t="s">
        <v>1139</v>
      </c>
    </row>
    <row r="197" spans="1:7" ht="13.2" x14ac:dyDescent="0.25">
      <c r="A197" s="53" t="s">
        <v>98</v>
      </c>
      <c r="B197" s="53"/>
      <c r="C197" s="53" t="s">
        <v>353</v>
      </c>
      <c r="D197" s="53" t="s">
        <v>887</v>
      </c>
      <c r="E197" s="53" t="s">
        <v>1140</v>
      </c>
      <c r="F197" s="53" t="s">
        <v>991</v>
      </c>
      <c r="G197" s="53" t="s">
        <v>1123</v>
      </c>
    </row>
    <row r="198" spans="1:7" ht="13.2" x14ac:dyDescent="0.25">
      <c r="A198" s="53" t="s">
        <v>392</v>
      </c>
      <c r="B198" s="53"/>
      <c r="C198" s="53" t="s">
        <v>758</v>
      </c>
      <c r="D198" s="53" t="s">
        <v>757</v>
      </c>
      <c r="E198" s="53" t="s">
        <v>987</v>
      </c>
      <c r="F198" s="53" t="s">
        <v>950</v>
      </c>
      <c r="G198" s="53" t="s">
        <v>1141</v>
      </c>
    </row>
    <row r="199" spans="1:7" ht="13.2" x14ac:dyDescent="0.25">
      <c r="A199" s="53" t="s">
        <v>1142</v>
      </c>
      <c r="B199" s="53"/>
      <c r="C199" s="53" t="s">
        <v>353</v>
      </c>
      <c r="D199" s="53" t="s">
        <v>888</v>
      </c>
      <c r="E199" s="53" t="s">
        <v>1143</v>
      </c>
      <c r="F199" s="53" t="s">
        <v>973</v>
      </c>
      <c r="G199" s="53" t="s">
        <v>1123</v>
      </c>
    </row>
    <row r="200" spans="1:7" ht="13.2" x14ac:dyDescent="0.25">
      <c r="A200" s="53" t="s">
        <v>1144</v>
      </c>
      <c r="B200" s="53"/>
      <c r="C200" s="53" t="s">
        <v>889</v>
      </c>
      <c r="D200" s="53" t="s">
        <v>888</v>
      </c>
      <c r="E200" s="53" t="s">
        <v>1143</v>
      </c>
      <c r="F200" s="53" t="s">
        <v>973</v>
      </c>
      <c r="G200" s="53" t="s">
        <v>1123</v>
      </c>
    </row>
    <row r="201" spans="1:7" ht="13.2" x14ac:dyDescent="0.25">
      <c r="A201" s="53" t="s">
        <v>1145</v>
      </c>
      <c r="B201" s="53"/>
      <c r="C201" s="53" t="s">
        <v>353</v>
      </c>
      <c r="D201" s="53" t="s">
        <v>759</v>
      </c>
      <c r="E201" s="53" t="s">
        <v>988</v>
      </c>
      <c r="F201" s="53" t="s">
        <v>961</v>
      </c>
      <c r="G201" s="53" t="s">
        <v>1123</v>
      </c>
    </row>
    <row r="202" spans="1:7" ht="13.2" x14ac:dyDescent="0.25">
      <c r="A202" s="53" t="s">
        <v>1146</v>
      </c>
      <c r="B202" s="53"/>
      <c r="C202" s="53" t="s">
        <v>891</v>
      </c>
      <c r="D202" s="53" t="s">
        <v>890</v>
      </c>
      <c r="E202" s="53" t="s">
        <v>1147</v>
      </c>
      <c r="F202" s="53" t="s">
        <v>1027</v>
      </c>
      <c r="G202" s="53" t="s">
        <v>1148</v>
      </c>
    </row>
    <row r="203" spans="1:7" ht="13.2" x14ac:dyDescent="0.25">
      <c r="A203" s="53" t="s">
        <v>1149</v>
      </c>
      <c r="B203" s="53"/>
      <c r="C203" s="53" t="s">
        <v>885</v>
      </c>
      <c r="D203" s="53" t="s">
        <v>892</v>
      </c>
      <c r="E203" s="53" t="s">
        <v>1150</v>
      </c>
      <c r="F203" s="53" t="s">
        <v>1151</v>
      </c>
      <c r="G203" s="53" t="s">
        <v>1152</v>
      </c>
    </row>
    <row r="204" spans="1:7" ht="13.2" x14ac:dyDescent="0.25">
      <c r="A204" s="53" t="s">
        <v>1153</v>
      </c>
      <c r="B204" s="53"/>
      <c r="C204" s="53" t="s">
        <v>353</v>
      </c>
      <c r="D204" s="53" t="s">
        <v>893</v>
      </c>
      <c r="E204" s="53" t="s">
        <v>1154</v>
      </c>
      <c r="F204" s="53" t="s">
        <v>950</v>
      </c>
      <c r="G204" s="53" t="s">
        <v>1123</v>
      </c>
    </row>
    <row r="205" spans="1:7" ht="13.2" x14ac:dyDescent="0.25">
      <c r="A205" s="53" t="s">
        <v>88</v>
      </c>
      <c r="B205" s="53"/>
      <c r="C205" s="53" t="s">
        <v>353</v>
      </c>
      <c r="D205" s="53" t="s">
        <v>761</v>
      </c>
      <c r="E205" s="53" t="s">
        <v>992</v>
      </c>
      <c r="F205" s="53" t="s">
        <v>971</v>
      </c>
      <c r="G205" s="53" t="s">
        <v>1155</v>
      </c>
    </row>
    <row r="206" spans="1:7" ht="13.2" x14ac:dyDescent="0.25">
      <c r="A206" s="53" t="s">
        <v>1156</v>
      </c>
      <c r="B206" s="53"/>
      <c r="C206" s="53" t="s">
        <v>768</v>
      </c>
      <c r="D206" s="53" t="s">
        <v>767</v>
      </c>
      <c r="E206" s="53" t="s">
        <v>998</v>
      </c>
      <c r="F206" s="53" t="s">
        <v>973</v>
      </c>
      <c r="G206" s="53" t="s">
        <v>1157</v>
      </c>
    </row>
    <row r="207" spans="1:7" ht="13.2" x14ac:dyDescent="0.25">
      <c r="A207" s="53" t="s">
        <v>44</v>
      </c>
      <c r="B207" s="53"/>
      <c r="C207" s="53" t="s">
        <v>353</v>
      </c>
      <c r="D207" s="53" t="s">
        <v>895</v>
      </c>
      <c r="E207" s="53" t="s">
        <v>1158</v>
      </c>
      <c r="F207" s="53" t="s">
        <v>950</v>
      </c>
      <c r="G207" s="53" t="s">
        <v>1123</v>
      </c>
    </row>
    <row r="208" spans="1:7" ht="13.2" x14ac:dyDescent="0.25">
      <c r="A208" s="53" t="s">
        <v>1159</v>
      </c>
      <c r="B208" s="53"/>
      <c r="C208" s="53" t="s">
        <v>772</v>
      </c>
      <c r="D208" s="53" t="s">
        <v>895</v>
      </c>
      <c r="E208" s="53" t="s">
        <v>1158</v>
      </c>
      <c r="F208" s="53" t="s">
        <v>950</v>
      </c>
      <c r="G208" s="53" t="s">
        <v>1160</v>
      </c>
    </row>
    <row r="209" spans="1:7" ht="13.2" x14ac:dyDescent="0.25">
      <c r="A209" s="53" t="s">
        <v>65</v>
      </c>
      <c r="B209" s="53"/>
      <c r="C209" s="53" t="s">
        <v>353</v>
      </c>
      <c r="D209" s="53" t="s">
        <v>895</v>
      </c>
      <c r="E209" s="53" t="s">
        <v>1158</v>
      </c>
      <c r="F209" s="53" t="s">
        <v>950</v>
      </c>
      <c r="G209" s="53" t="s">
        <v>1123</v>
      </c>
    </row>
    <row r="210" spans="1:7" ht="13.2" x14ac:dyDescent="0.25">
      <c r="A210" s="53" t="s">
        <v>1161</v>
      </c>
      <c r="B210" s="53"/>
      <c r="C210" s="53" t="s">
        <v>840</v>
      </c>
      <c r="D210" s="53" t="s">
        <v>839</v>
      </c>
      <c r="E210" s="53" t="s">
        <v>1079</v>
      </c>
      <c r="F210" s="53" t="s">
        <v>950</v>
      </c>
      <c r="G210" s="53" t="s">
        <v>1162</v>
      </c>
    </row>
    <row r="211" spans="1:7" ht="13.2" x14ac:dyDescent="0.25">
      <c r="A211" s="53" t="s">
        <v>1163</v>
      </c>
      <c r="B211" s="53"/>
      <c r="C211" s="53" t="s">
        <v>353</v>
      </c>
      <c r="D211" s="53" t="s">
        <v>897</v>
      </c>
      <c r="E211" s="53" t="s">
        <v>1164</v>
      </c>
      <c r="F211" s="53" t="s">
        <v>961</v>
      </c>
      <c r="G211" s="53" t="s">
        <v>1123</v>
      </c>
    </row>
    <row r="212" spans="1:7" ht="13.2" x14ac:dyDescent="0.25">
      <c r="A212" s="53" t="s">
        <v>1165</v>
      </c>
      <c r="B212" s="53"/>
      <c r="C212" s="53" t="s">
        <v>899</v>
      </c>
      <c r="D212" s="53" t="s">
        <v>774</v>
      </c>
      <c r="E212" s="53" t="s">
        <v>1003</v>
      </c>
      <c r="F212" s="53" t="s">
        <v>1004</v>
      </c>
      <c r="G212" s="53" t="s">
        <v>1166</v>
      </c>
    </row>
    <row r="213" spans="1:7" ht="13.2" x14ac:dyDescent="0.25">
      <c r="A213" s="53" t="s">
        <v>393</v>
      </c>
      <c r="B213" s="53"/>
      <c r="C213" s="53" t="s">
        <v>353</v>
      </c>
      <c r="D213" s="53" t="s">
        <v>779</v>
      </c>
      <c r="E213" s="53" t="s">
        <v>1009</v>
      </c>
      <c r="F213" s="53" t="s">
        <v>973</v>
      </c>
      <c r="G213" s="53" t="s">
        <v>1167</v>
      </c>
    </row>
    <row r="214" spans="1:7" ht="13.2" x14ac:dyDescent="0.25">
      <c r="A214" s="53" t="s">
        <v>46</v>
      </c>
      <c r="B214" s="53"/>
      <c r="C214" s="53" t="s">
        <v>353</v>
      </c>
      <c r="D214" s="53" t="s">
        <v>900</v>
      </c>
      <c r="E214" s="53" t="s">
        <v>1168</v>
      </c>
      <c r="F214" s="53" t="s">
        <v>1027</v>
      </c>
      <c r="G214" s="53" t="s">
        <v>1123</v>
      </c>
    </row>
    <row r="215" spans="1:7" ht="13.2" x14ac:dyDescent="0.25">
      <c r="A215" s="53" t="s">
        <v>1169</v>
      </c>
      <c r="B215" s="53"/>
      <c r="C215" s="53" t="s">
        <v>389</v>
      </c>
      <c r="D215" s="53" t="s">
        <v>780</v>
      </c>
      <c r="E215" s="53" t="s">
        <v>1010</v>
      </c>
      <c r="F215" s="53" t="s">
        <v>991</v>
      </c>
      <c r="G215" s="53" t="s">
        <v>1123</v>
      </c>
    </row>
    <row r="216" spans="1:7" ht="13.2" x14ac:dyDescent="0.25">
      <c r="A216" s="53" t="s">
        <v>397</v>
      </c>
      <c r="B216" s="53"/>
      <c r="C216" s="53" t="s">
        <v>357</v>
      </c>
      <c r="D216" s="53" t="s">
        <v>780</v>
      </c>
      <c r="E216" s="53" t="s">
        <v>1010</v>
      </c>
      <c r="F216" s="53" t="s">
        <v>991</v>
      </c>
      <c r="G216" s="53" t="s">
        <v>1123</v>
      </c>
    </row>
    <row r="217" spans="1:7" ht="13.2" x14ac:dyDescent="0.25">
      <c r="A217" s="53" t="s">
        <v>1170</v>
      </c>
      <c r="B217" s="53"/>
      <c r="C217" s="53" t="s">
        <v>764</v>
      </c>
      <c r="D217" s="53" t="s">
        <v>785</v>
      </c>
      <c r="E217" s="53" t="s">
        <v>1018</v>
      </c>
      <c r="F217" s="53" t="s">
        <v>967</v>
      </c>
      <c r="G217" s="53" t="s">
        <v>1123</v>
      </c>
    </row>
    <row r="218" spans="1:7" ht="13.2" x14ac:dyDescent="0.25">
      <c r="A218" s="53" t="s">
        <v>1171</v>
      </c>
      <c r="B218" s="53"/>
      <c r="C218" s="53" t="s">
        <v>787</v>
      </c>
      <c r="D218" s="53" t="s">
        <v>786</v>
      </c>
      <c r="E218" s="53" t="s">
        <v>1019</v>
      </c>
      <c r="F218" s="53" t="s">
        <v>1001</v>
      </c>
      <c r="G218" s="53" t="s">
        <v>1172</v>
      </c>
    </row>
    <row r="219" spans="1:7" ht="13.2" x14ac:dyDescent="0.25">
      <c r="A219" s="53" t="s">
        <v>1173</v>
      </c>
      <c r="B219" s="53"/>
      <c r="C219" s="53" t="s">
        <v>353</v>
      </c>
      <c r="D219" s="53" t="s">
        <v>903</v>
      </c>
      <c r="E219" s="53" t="s">
        <v>1174</v>
      </c>
      <c r="F219" s="53" t="s">
        <v>967</v>
      </c>
      <c r="G219" s="53" t="s">
        <v>1123</v>
      </c>
    </row>
    <row r="220" spans="1:7" ht="13.2" x14ac:dyDescent="0.25">
      <c r="A220" s="53" t="s">
        <v>1175</v>
      </c>
      <c r="B220" s="53"/>
      <c r="C220" s="53" t="s">
        <v>353</v>
      </c>
      <c r="D220" s="53" t="s">
        <v>903</v>
      </c>
      <c r="E220" s="53" t="s">
        <v>1174</v>
      </c>
      <c r="F220" s="53" t="s">
        <v>967</v>
      </c>
      <c r="G220" s="53" t="s">
        <v>1123</v>
      </c>
    </row>
    <row r="221" spans="1:7" ht="13.2" x14ac:dyDescent="0.25">
      <c r="A221" s="53" t="s">
        <v>186</v>
      </c>
      <c r="B221" s="53"/>
      <c r="C221" s="53" t="s">
        <v>353</v>
      </c>
      <c r="D221" s="53" t="s">
        <v>904</v>
      </c>
      <c r="E221" s="53" t="s">
        <v>1176</v>
      </c>
      <c r="F221" s="53" t="s">
        <v>973</v>
      </c>
      <c r="G221" s="53" t="s">
        <v>1123</v>
      </c>
    </row>
    <row r="222" spans="1:7" ht="13.2" x14ac:dyDescent="0.25">
      <c r="A222" s="53" t="s">
        <v>1177</v>
      </c>
      <c r="B222" s="53"/>
      <c r="C222" s="53" t="s">
        <v>353</v>
      </c>
      <c r="D222" s="53" t="s">
        <v>904</v>
      </c>
      <c r="E222" s="53" t="s">
        <v>1176</v>
      </c>
      <c r="F222" s="53" t="s">
        <v>973</v>
      </c>
      <c r="G222" s="53" t="s">
        <v>1178</v>
      </c>
    </row>
    <row r="223" spans="1:7" ht="13.2" x14ac:dyDescent="0.25">
      <c r="A223" s="53" t="s">
        <v>1179</v>
      </c>
      <c r="B223" s="53"/>
      <c r="C223" s="53" t="s">
        <v>353</v>
      </c>
      <c r="D223" s="53" t="s">
        <v>788</v>
      </c>
      <c r="E223" s="53" t="s">
        <v>1020</v>
      </c>
      <c r="F223" s="53" t="s">
        <v>969</v>
      </c>
      <c r="G223" s="53" t="s">
        <v>1180</v>
      </c>
    </row>
    <row r="224" spans="1:7" ht="13.2" x14ac:dyDescent="0.25">
      <c r="A224" s="53" t="s">
        <v>10</v>
      </c>
      <c r="B224" s="53"/>
      <c r="C224" s="53" t="s">
        <v>353</v>
      </c>
      <c r="D224" s="53" t="s">
        <v>789</v>
      </c>
      <c r="E224" s="53" t="s">
        <v>1021</v>
      </c>
      <c r="F224" s="53" t="s">
        <v>967</v>
      </c>
      <c r="G224" s="53" t="s">
        <v>1181</v>
      </c>
    </row>
    <row r="225" spans="1:7" ht="13.2" x14ac:dyDescent="0.25">
      <c r="A225" s="53" t="s">
        <v>1182</v>
      </c>
      <c r="B225" s="53"/>
      <c r="C225" s="53" t="s">
        <v>764</v>
      </c>
      <c r="D225" s="53" t="s">
        <v>907</v>
      </c>
      <c r="E225" s="53" t="s">
        <v>1183</v>
      </c>
      <c r="F225" s="53" t="s">
        <v>991</v>
      </c>
      <c r="G225" s="53" t="s">
        <v>1123</v>
      </c>
    </row>
    <row r="226" spans="1:7" ht="13.2" x14ac:dyDescent="0.25">
      <c r="A226" s="53" t="s">
        <v>1184</v>
      </c>
      <c r="B226" s="53"/>
      <c r="C226" s="53" t="s">
        <v>906</v>
      </c>
      <c r="D226" s="53" t="s">
        <v>907</v>
      </c>
      <c r="E226" s="53" t="s">
        <v>1183</v>
      </c>
      <c r="F226" s="53" t="s">
        <v>991</v>
      </c>
      <c r="G226" s="53" t="s">
        <v>1185</v>
      </c>
    </row>
    <row r="227" spans="1:7" ht="13.2" x14ac:dyDescent="0.25">
      <c r="A227" s="53" t="s">
        <v>548</v>
      </c>
      <c r="B227" s="53"/>
      <c r="C227" s="53" t="s">
        <v>353</v>
      </c>
      <c r="D227" s="53" t="s">
        <v>791</v>
      </c>
      <c r="E227" s="53" t="s">
        <v>1025</v>
      </c>
      <c r="F227" s="53" t="s">
        <v>969</v>
      </c>
      <c r="G227" s="53" t="s">
        <v>1123</v>
      </c>
    </row>
    <row r="228" spans="1:7" ht="13.2" x14ac:dyDescent="0.25">
      <c r="A228" s="53" t="s">
        <v>1186</v>
      </c>
      <c r="B228" s="53"/>
      <c r="C228" s="53" t="s">
        <v>908</v>
      </c>
      <c r="D228" s="53" t="s">
        <v>791</v>
      </c>
      <c r="E228" s="53" t="s">
        <v>1025</v>
      </c>
      <c r="F228" s="53" t="s">
        <v>969</v>
      </c>
      <c r="G228" s="53" t="s">
        <v>1187</v>
      </c>
    </row>
    <row r="229" spans="1:7" ht="13.2" x14ac:dyDescent="0.25">
      <c r="A229" s="53" t="s">
        <v>394</v>
      </c>
      <c r="B229" s="53"/>
      <c r="C229" s="53" t="s">
        <v>795</v>
      </c>
      <c r="D229" s="53" t="s">
        <v>793</v>
      </c>
      <c r="E229" s="53" t="s">
        <v>1026</v>
      </c>
      <c r="F229" s="53" t="s">
        <v>1027</v>
      </c>
      <c r="G229" s="53" t="s">
        <v>1188</v>
      </c>
    </row>
    <row r="230" spans="1:7" ht="13.2" x14ac:dyDescent="0.25">
      <c r="A230" s="53" t="s">
        <v>1189</v>
      </c>
      <c r="B230" s="53"/>
      <c r="C230" s="53" t="s">
        <v>797</v>
      </c>
      <c r="D230" s="53" t="s">
        <v>796</v>
      </c>
      <c r="E230" s="53" t="s">
        <v>1028</v>
      </c>
      <c r="F230" s="53" t="s">
        <v>1029</v>
      </c>
      <c r="G230" s="53" t="s">
        <v>1123</v>
      </c>
    </row>
    <row r="231" spans="1:7" ht="13.2" x14ac:dyDescent="0.25">
      <c r="A231" s="53" t="s">
        <v>1190</v>
      </c>
      <c r="B231" s="53"/>
      <c r="C231" s="53" t="s">
        <v>910</v>
      </c>
      <c r="D231" s="53" t="s">
        <v>798</v>
      </c>
      <c r="E231" s="53" t="s">
        <v>1030</v>
      </c>
      <c r="F231" s="53" t="s">
        <v>983</v>
      </c>
      <c r="G231" s="53" t="s">
        <v>1191</v>
      </c>
    </row>
    <row r="232" spans="1:7" ht="13.2" x14ac:dyDescent="0.25">
      <c r="A232" s="53" t="s">
        <v>1192</v>
      </c>
      <c r="B232" s="53"/>
      <c r="C232" s="53" t="s">
        <v>353</v>
      </c>
      <c r="D232" s="53" t="s">
        <v>803</v>
      </c>
      <c r="E232" s="53" t="s">
        <v>1035</v>
      </c>
      <c r="F232" s="53" t="s">
        <v>961</v>
      </c>
      <c r="G232" s="53" t="s">
        <v>1193</v>
      </c>
    </row>
    <row r="233" spans="1:7" ht="13.2" x14ac:dyDescent="0.25">
      <c r="A233" s="53" t="s">
        <v>1194</v>
      </c>
      <c r="B233" s="53"/>
      <c r="C233" s="53" t="s">
        <v>862</v>
      </c>
      <c r="D233" s="53" t="s">
        <v>912</v>
      </c>
      <c r="E233" s="53" t="s">
        <v>1195</v>
      </c>
      <c r="F233" s="53" t="s">
        <v>961</v>
      </c>
      <c r="G233" s="53" t="s">
        <v>1196</v>
      </c>
    </row>
    <row r="234" spans="1:7" ht="13.2" x14ac:dyDescent="0.25">
      <c r="A234" s="53" t="s">
        <v>399</v>
      </c>
      <c r="B234" s="53"/>
      <c r="C234" s="53" t="s">
        <v>914</v>
      </c>
      <c r="D234" s="53" t="s">
        <v>913</v>
      </c>
      <c r="E234" s="53" t="s">
        <v>1197</v>
      </c>
      <c r="F234" s="53" t="s">
        <v>1027</v>
      </c>
      <c r="G234" s="53" t="s">
        <v>1123</v>
      </c>
    </row>
    <row r="235" spans="1:7" ht="13.2" x14ac:dyDescent="0.25">
      <c r="A235" s="53" t="s">
        <v>1198</v>
      </c>
      <c r="B235" s="53"/>
      <c r="C235" s="53" t="s">
        <v>916</v>
      </c>
      <c r="D235" s="53" t="s">
        <v>915</v>
      </c>
      <c r="E235" s="53" t="s">
        <v>1199</v>
      </c>
      <c r="F235" s="53" t="s">
        <v>1094</v>
      </c>
      <c r="G235" s="53" t="s">
        <v>1200</v>
      </c>
    </row>
    <row r="236" spans="1:7" ht="13.2" x14ac:dyDescent="0.25">
      <c r="A236" s="53" t="s">
        <v>1201</v>
      </c>
      <c r="B236" s="53"/>
      <c r="C236" s="53" t="s">
        <v>353</v>
      </c>
      <c r="D236" s="53" t="s">
        <v>814</v>
      </c>
      <c r="E236" s="53" t="s">
        <v>1046</v>
      </c>
      <c r="F236" s="53" t="s">
        <v>971</v>
      </c>
      <c r="G236" s="53" t="s">
        <v>1202</v>
      </c>
    </row>
    <row r="237" spans="1:7" ht="13.2" x14ac:dyDescent="0.25">
      <c r="A237" s="53" t="s">
        <v>1203</v>
      </c>
      <c r="B237" s="53"/>
      <c r="C237" s="53" t="s">
        <v>918</v>
      </c>
      <c r="D237" s="53" t="s">
        <v>815</v>
      </c>
      <c r="E237" s="53" t="s">
        <v>1048</v>
      </c>
      <c r="F237" s="53" t="s">
        <v>1049</v>
      </c>
      <c r="G237" s="53" t="s">
        <v>1123</v>
      </c>
    </row>
    <row r="238" spans="1:7" ht="13.2" x14ac:dyDescent="0.25">
      <c r="A238" s="53" t="s">
        <v>1204</v>
      </c>
      <c r="B238" s="53"/>
      <c r="C238" s="53" t="s">
        <v>834</v>
      </c>
      <c r="D238" s="53" t="s">
        <v>919</v>
      </c>
      <c r="E238" s="53" t="s">
        <v>1205</v>
      </c>
      <c r="F238" s="53" t="s">
        <v>1206</v>
      </c>
      <c r="G238" s="53" t="s">
        <v>1207</v>
      </c>
    </row>
    <row r="239" spans="1:7" ht="13.2" x14ac:dyDescent="0.25">
      <c r="A239" s="53" t="s">
        <v>1208</v>
      </c>
      <c r="B239" s="53"/>
      <c r="C239" s="53" t="s">
        <v>921</v>
      </c>
      <c r="D239" s="53" t="s">
        <v>818</v>
      </c>
      <c r="E239" s="53" t="s">
        <v>1052</v>
      </c>
      <c r="F239" s="53" t="s">
        <v>983</v>
      </c>
      <c r="G239" s="53" t="s">
        <v>1209</v>
      </c>
    </row>
    <row r="240" spans="1:7" ht="13.2" x14ac:dyDescent="0.25">
      <c r="A240" s="53" t="s">
        <v>1210</v>
      </c>
      <c r="B240" s="53"/>
      <c r="C240" s="53" t="s">
        <v>821</v>
      </c>
      <c r="D240" s="53" t="s">
        <v>820</v>
      </c>
      <c r="E240" s="53" t="s">
        <v>1056</v>
      </c>
      <c r="F240" s="53" t="s">
        <v>950</v>
      </c>
      <c r="G240" s="53" t="s">
        <v>1211</v>
      </c>
    </row>
    <row r="241" spans="1:7" ht="13.2" x14ac:dyDescent="0.25">
      <c r="A241" s="53" t="s">
        <v>610</v>
      </c>
      <c r="B241" s="53"/>
      <c r="C241" s="53" t="s">
        <v>353</v>
      </c>
      <c r="D241" s="53" t="s">
        <v>823</v>
      </c>
      <c r="E241" s="53" t="s">
        <v>1058</v>
      </c>
      <c r="F241" s="53" t="s">
        <v>1027</v>
      </c>
      <c r="G241" s="53" t="s">
        <v>1123</v>
      </c>
    </row>
    <row r="242" spans="1:7" ht="13.2" x14ac:dyDescent="0.25">
      <c r="A242" s="53" t="s">
        <v>1212</v>
      </c>
      <c r="B242" s="53"/>
      <c r="C242" s="53" t="s">
        <v>824</v>
      </c>
      <c r="D242" s="53" t="s">
        <v>823</v>
      </c>
      <c r="E242" s="53" t="s">
        <v>1058</v>
      </c>
      <c r="F242" s="53" t="s">
        <v>1027</v>
      </c>
      <c r="G242" s="53" t="s">
        <v>1213</v>
      </c>
    </row>
    <row r="243" spans="1:7" ht="13.2" x14ac:dyDescent="0.25">
      <c r="A243" s="53" t="s">
        <v>1214</v>
      </c>
      <c r="B243" s="53"/>
      <c r="C243" s="53" t="s">
        <v>93</v>
      </c>
      <c r="D243" s="53" t="s">
        <v>826</v>
      </c>
      <c r="E243" s="53" t="s">
        <v>1060</v>
      </c>
      <c r="F243" s="53" t="s">
        <v>1061</v>
      </c>
      <c r="G243" s="53" t="s">
        <v>1123</v>
      </c>
    </row>
    <row r="244" spans="1:7" ht="13.2" x14ac:dyDescent="0.25">
      <c r="A244" s="53" t="s">
        <v>1215</v>
      </c>
      <c r="B244" s="53"/>
      <c r="C244" s="53" t="s">
        <v>353</v>
      </c>
      <c r="D244" s="53" t="s">
        <v>832</v>
      </c>
      <c r="E244" s="53" t="s">
        <v>1216</v>
      </c>
      <c r="F244" s="53" t="s">
        <v>1206</v>
      </c>
      <c r="G244" s="53" t="s">
        <v>1123</v>
      </c>
    </row>
    <row r="245" spans="1:7" ht="13.2" x14ac:dyDescent="0.25">
      <c r="A245" s="53" t="s">
        <v>1217</v>
      </c>
      <c r="B245" s="53"/>
      <c r="C245" s="53" t="s">
        <v>770</v>
      </c>
      <c r="D245" s="53" t="s">
        <v>832</v>
      </c>
      <c r="E245" s="53" t="s">
        <v>1216</v>
      </c>
      <c r="F245" s="53" t="s">
        <v>1206</v>
      </c>
      <c r="G245" s="53" t="s">
        <v>1123</v>
      </c>
    </row>
    <row r="246" spans="1:7" ht="13.2" x14ac:dyDescent="0.25">
      <c r="A246" s="53" t="s">
        <v>1218</v>
      </c>
      <c r="B246" s="53"/>
      <c r="C246" s="53" t="s">
        <v>885</v>
      </c>
      <c r="D246" s="53" t="s">
        <v>924</v>
      </c>
      <c r="E246" s="53" t="s">
        <v>1219</v>
      </c>
      <c r="F246" s="53" t="s">
        <v>1206</v>
      </c>
      <c r="G246" s="53" t="s">
        <v>1220</v>
      </c>
    </row>
    <row r="247" spans="1:7" ht="13.2" x14ac:dyDescent="0.25">
      <c r="A247" s="53" t="s">
        <v>1221</v>
      </c>
      <c r="B247" s="53"/>
      <c r="C247" s="53" t="s">
        <v>926</v>
      </c>
      <c r="D247" s="53" t="s">
        <v>835</v>
      </c>
      <c r="E247" s="53" t="s">
        <v>1073</v>
      </c>
      <c r="F247" s="53" t="s">
        <v>950</v>
      </c>
      <c r="G247" s="53" t="s">
        <v>1123</v>
      </c>
    </row>
    <row r="248" spans="1:7" ht="13.2" x14ac:dyDescent="0.25">
      <c r="A248" s="53" t="s">
        <v>647</v>
      </c>
      <c r="B248" s="53"/>
      <c r="C248" s="53" t="s">
        <v>353</v>
      </c>
      <c r="D248" s="53" t="s">
        <v>927</v>
      </c>
      <c r="E248" s="53" t="s">
        <v>1222</v>
      </c>
      <c r="F248" s="53" t="s">
        <v>961</v>
      </c>
      <c r="G248" s="53" t="s">
        <v>1123</v>
      </c>
    </row>
    <row r="249" spans="1:7" ht="13.2" x14ac:dyDescent="0.25">
      <c r="A249" s="53" t="s">
        <v>30</v>
      </c>
      <c r="B249" s="53"/>
      <c r="C249" s="53" t="s">
        <v>353</v>
      </c>
      <c r="D249" s="53" t="s">
        <v>839</v>
      </c>
      <c r="E249" s="53" t="s">
        <v>1079</v>
      </c>
      <c r="F249" s="53" t="s">
        <v>950</v>
      </c>
      <c r="G249" s="53" t="s">
        <v>1123</v>
      </c>
    </row>
    <row r="250" spans="1:7" ht="13.2" x14ac:dyDescent="0.25">
      <c r="A250" s="53" t="s">
        <v>1223</v>
      </c>
      <c r="B250" s="53"/>
      <c r="C250" s="53" t="s">
        <v>842</v>
      </c>
      <c r="D250" s="53" t="s">
        <v>841</v>
      </c>
      <c r="E250" s="53" t="s">
        <v>1080</v>
      </c>
      <c r="F250" s="53" t="s">
        <v>961</v>
      </c>
      <c r="G250" s="53" t="s">
        <v>1224</v>
      </c>
    </row>
    <row r="251" spans="1:7" ht="13.2" x14ac:dyDescent="0.25">
      <c r="A251" s="53" t="s">
        <v>42</v>
      </c>
      <c r="B251" s="53"/>
      <c r="C251" s="53" t="s">
        <v>353</v>
      </c>
      <c r="D251" s="53" t="s">
        <v>929</v>
      </c>
      <c r="E251" s="53" t="s">
        <v>1225</v>
      </c>
      <c r="F251" s="53" t="s">
        <v>950</v>
      </c>
      <c r="G251" s="53" t="s">
        <v>1123</v>
      </c>
    </row>
    <row r="252" spans="1:7" ht="13.2" x14ac:dyDescent="0.25">
      <c r="A252" s="53" t="s">
        <v>109</v>
      </c>
      <c r="B252" s="53"/>
      <c r="C252" s="53" t="s">
        <v>353</v>
      </c>
      <c r="D252" s="53" t="s">
        <v>848</v>
      </c>
      <c r="E252" s="53" t="s">
        <v>1088</v>
      </c>
      <c r="F252" s="53" t="s">
        <v>950</v>
      </c>
      <c r="G252" s="53" t="s">
        <v>1123</v>
      </c>
    </row>
    <row r="253" spans="1:7" ht="13.2" x14ac:dyDescent="0.25">
      <c r="A253" s="53" t="s">
        <v>1226</v>
      </c>
      <c r="B253" s="53"/>
      <c r="C253" s="53" t="s">
        <v>353</v>
      </c>
      <c r="D253" s="53" t="s">
        <v>848</v>
      </c>
      <c r="E253" s="53" t="s">
        <v>1088</v>
      </c>
      <c r="F253" s="53" t="s">
        <v>950</v>
      </c>
      <c r="G253" s="53" t="s">
        <v>1123</v>
      </c>
    </row>
    <row r="254" spans="1:7" ht="13.2" x14ac:dyDescent="0.25">
      <c r="A254" s="53" t="s">
        <v>1227</v>
      </c>
      <c r="B254" s="53"/>
      <c r="C254" s="53" t="s">
        <v>353</v>
      </c>
      <c r="D254" s="53" t="s">
        <v>853</v>
      </c>
      <c r="E254" s="53" t="s">
        <v>1096</v>
      </c>
      <c r="F254" s="53" t="s">
        <v>1097</v>
      </c>
      <c r="G254" s="53" t="s">
        <v>1228</v>
      </c>
    </row>
    <row r="255" spans="1:7" ht="13.2" x14ac:dyDescent="0.25">
      <c r="A255" s="53" t="s">
        <v>676</v>
      </c>
      <c r="B255" s="53"/>
      <c r="C255" s="53" t="s">
        <v>353</v>
      </c>
      <c r="D255" s="53" t="s">
        <v>853</v>
      </c>
      <c r="E255" s="53" t="s">
        <v>1096</v>
      </c>
      <c r="F255" s="53" t="s">
        <v>1097</v>
      </c>
      <c r="G255" s="53" t="s">
        <v>1123</v>
      </c>
    </row>
    <row r="256" spans="1:7" ht="13.2" x14ac:dyDescent="0.25">
      <c r="A256" s="53" t="s">
        <v>1229</v>
      </c>
      <c r="B256" s="53"/>
      <c r="C256" s="53" t="s">
        <v>801</v>
      </c>
      <c r="D256" s="53" t="s">
        <v>854</v>
      </c>
      <c r="E256" s="53" t="s">
        <v>1098</v>
      </c>
      <c r="F256" s="53" t="s">
        <v>961</v>
      </c>
      <c r="G256" s="53" t="s">
        <v>1230</v>
      </c>
    </row>
    <row r="257" spans="1:7" ht="13.2" x14ac:dyDescent="0.25">
      <c r="A257" s="53" t="s">
        <v>28</v>
      </c>
      <c r="B257" s="53"/>
      <c r="C257" s="53" t="s">
        <v>353</v>
      </c>
      <c r="D257" s="53" t="s">
        <v>866</v>
      </c>
      <c r="E257" s="53" t="s">
        <v>1108</v>
      </c>
      <c r="F257" s="53" t="s">
        <v>1109</v>
      </c>
      <c r="G257" s="53" t="s">
        <v>1123</v>
      </c>
    </row>
    <row r="258" spans="1:7" ht="13.2" x14ac:dyDescent="0.25">
      <c r="A258" s="53" t="s">
        <v>1231</v>
      </c>
      <c r="B258" s="53"/>
      <c r="C258" s="53" t="s">
        <v>933</v>
      </c>
      <c r="D258" s="53" t="s">
        <v>868</v>
      </c>
      <c r="E258" s="53" t="s">
        <v>1111</v>
      </c>
      <c r="F258" s="53" t="s">
        <v>1112</v>
      </c>
      <c r="G258" s="53" t="s">
        <v>1232</v>
      </c>
    </row>
    <row r="259" spans="1:7" ht="13.2" x14ac:dyDescent="0.25">
      <c r="A259" s="53" t="s">
        <v>1233</v>
      </c>
      <c r="B259" s="53"/>
      <c r="C259" s="53" t="s">
        <v>935</v>
      </c>
      <c r="D259" s="53" t="s">
        <v>934</v>
      </c>
      <c r="E259" s="53" t="s">
        <v>1234</v>
      </c>
      <c r="F259" s="53" t="s">
        <v>1235</v>
      </c>
      <c r="G259" s="53" t="s">
        <v>1123</v>
      </c>
    </row>
    <row r="260" spans="1:7" ht="13.2" x14ac:dyDescent="0.25">
      <c r="A260" s="53" t="s">
        <v>1236</v>
      </c>
      <c r="B260" s="53"/>
      <c r="C260" s="53" t="s">
        <v>772</v>
      </c>
      <c r="D260" s="53" t="s">
        <v>936</v>
      </c>
      <c r="E260" s="53" t="s">
        <v>1237</v>
      </c>
      <c r="F260" s="53" t="s">
        <v>969</v>
      </c>
      <c r="G260" s="53" t="s">
        <v>1238</v>
      </c>
    </row>
    <row r="261" spans="1:7" ht="13.2" x14ac:dyDescent="0.25">
      <c r="A261" s="53" t="s">
        <v>370</v>
      </c>
      <c r="B261" s="53"/>
      <c r="C261" s="53" t="s">
        <v>353</v>
      </c>
      <c r="D261" s="53" t="s">
        <v>869</v>
      </c>
      <c r="E261" s="53" t="s">
        <v>1114</v>
      </c>
      <c r="F261" s="53" t="s">
        <v>961</v>
      </c>
      <c r="G261" s="53" t="s">
        <v>1239</v>
      </c>
    </row>
    <row r="262" spans="1:7" ht="13.2" x14ac:dyDescent="0.25">
      <c r="A262" s="53" t="s">
        <v>398</v>
      </c>
      <c r="B262" s="53"/>
      <c r="C262" s="53" t="s">
        <v>939</v>
      </c>
      <c r="D262" s="53" t="s">
        <v>938</v>
      </c>
      <c r="E262" s="53" t="s">
        <v>1240</v>
      </c>
      <c r="F262" s="53" t="s">
        <v>991</v>
      </c>
      <c r="G262" s="53" t="s">
        <v>1241</v>
      </c>
    </row>
    <row r="263" spans="1:7" ht="13.2" x14ac:dyDescent="0.25">
      <c r="A263" s="53" t="s">
        <v>1242</v>
      </c>
      <c r="B263" s="53"/>
      <c r="C263" s="53" t="s">
        <v>353</v>
      </c>
      <c r="D263" s="53" t="s">
        <v>940</v>
      </c>
      <c r="E263" s="53" t="s">
        <v>1243</v>
      </c>
      <c r="F263" s="53" t="s">
        <v>950</v>
      </c>
      <c r="G263" s="53" t="s">
        <v>1123</v>
      </c>
    </row>
    <row r="264" spans="1:7" ht="13.2" x14ac:dyDescent="0.25">
      <c r="A264" s="53" t="s">
        <v>1244</v>
      </c>
      <c r="B264" s="53"/>
      <c r="C264" s="53" t="s">
        <v>941</v>
      </c>
      <c r="D264" s="53" t="s">
        <v>940</v>
      </c>
      <c r="E264" s="53" t="s">
        <v>1243</v>
      </c>
      <c r="F264" s="53" t="s">
        <v>950</v>
      </c>
      <c r="G264" s="53" t="s">
        <v>1245</v>
      </c>
    </row>
    <row r="265" spans="1:7" ht="13.2" x14ac:dyDescent="0.25">
      <c r="A265" s="53" t="s">
        <v>1246</v>
      </c>
      <c r="B265" s="53"/>
      <c r="C265" s="53" t="s">
        <v>353</v>
      </c>
      <c r="D265" s="53" t="s">
        <v>903</v>
      </c>
      <c r="E265" s="53" t="s">
        <v>1174</v>
      </c>
      <c r="F265" s="53" t="s">
        <v>967</v>
      </c>
      <c r="G265" s="53" t="s">
        <v>1123</v>
      </c>
    </row>
    <row r="266" spans="1:7" ht="13.2" x14ac:dyDescent="0.25">
      <c r="A266" s="53" t="s">
        <v>730</v>
      </c>
      <c r="B266" s="53"/>
      <c r="C266" s="53" t="s">
        <v>855</v>
      </c>
      <c r="D266" s="53" t="s">
        <v>942</v>
      </c>
      <c r="E266" s="53" t="s">
        <v>1247</v>
      </c>
      <c r="F266" s="53" t="s">
        <v>961</v>
      </c>
      <c r="G266" s="53" t="s">
        <v>1123</v>
      </c>
    </row>
    <row r="267" spans="1:7" ht="13.2" x14ac:dyDescent="0.25">
      <c r="A267" s="53" t="s">
        <v>729</v>
      </c>
      <c r="B267" s="53"/>
      <c r="C267" s="53" t="s">
        <v>941</v>
      </c>
      <c r="D267" s="53" t="s">
        <v>942</v>
      </c>
      <c r="E267" s="53" t="s">
        <v>1248</v>
      </c>
      <c r="F267" s="53" t="s">
        <v>961</v>
      </c>
      <c r="G267" s="53" t="s">
        <v>1249</v>
      </c>
    </row>
    <row r="268" spans="1:7" ht="13.2" x14ac:dyDescent="0.25">
      <c r="A268" s="53" t="s">
        <v>382</v>
      </c>
      <c r="B268" s="53"/>
      <c r="C268" s="53" t="s">
        <v>944</v>
      </c>
      <c r="D268" s="53" t="s">
        <v>943</v>
      </c>
      <c r="E268" s="53" t="s">
        <v>1250</v>
      </c>
      <c r="F268" s="53" t="s">
        <v>967</v>
      </c>
      <c r="G268" s="53" t="s">
        <v>1123</v>
      </c>
    </row>
    <row r="269" spans="1:7" ht="13.2" x14ac:dyDescent="0.25">
      <c r="A269" s="53" t="s">
        <v>1251</v>
      </c>
      <c r="B269" s="53"/>
      <c r="C269" s="53" t="s">
        <v>875</v>
      </c>
      <c r="D269" s="53" t="s">
        <v>873</v>
      </c>
      <c r="E269" s="53" t="s">
        <v>1117</v>
      </c>
      <c r="F269" s="53" t="s">
        <v>1118</v>
      </c>
      <c r="G269" s="53" t="s">
        <v>1123</v>
      </c>
    </row>
    <row r="270" spans="1:7" ht="13.2" x14ac:dyDescent="0.25">
      <c r="A270" s="53" t="s">
        <v>1252</v>
      </c>
      <c r="B270" s="53"/>
      <c r="C270" s="53" t="s">
        <v>732</v>
      </c>
      <c r="D270" s="53" t="s">
        <v>873</v>
      </c>
      <c r="E270" s="53" t="s">
        <v>1117</v>
      </c>
      <c r="F270" s="53" t="s">
        <v>1118</v>
      </c>
      <c r="G270" s="53" t="s">
        <v>1123</v>
      </c>
    </row>
    <row r="271" spans="1:7" ht="13.2" x14ac:dyDescent="0.25">
      <c r="A271" s="53" t="s">
        <v>1253</v>
      </c>
      <c r="B271" s="53"/>
      <c r="C271" s="53" t="s">
        <v>947</v>
      </c>
      <c r="D271" s="53" t="s">
        <v>946</v>
      </c>
      <c r="E271" s="53" t="s">
        <v>1254</v>
      </c>
      <c r="F271" s="53" t="s">
        <v>971</v>
      </c>
      <c r="G271" s="53" t="s">
        <v>1255</v>
      </c>
    </row>
    <row r="272" spans="1:7" ht="13.2" x14ac:dyDescent="0.25">
      <c r="A272" s="53" t="s">
        <v>1256</v>
      </c>
      <c r="B272" s="53"/>
      <c r="C272" s="53" t="s">
        <v>353</v>
      </c>
      <c r="D272" s="53" t="s">
        <v>948</v>
      </c>
      <c r="E272" s="53" t="s">
        <v>1257</v>
      </c>
      <c r="F272" s="53" t="s">
        <v>1258</v>
      </c>
      <c r="G272" s="53" t="s">
        <v>1123</v>
      </c>
    </row>
    <row r="273" spans="1:9" s="29" customFormat="1" ht="27.9" customHeight="1" x14ac:dyDescent="0.25">
      <c r="A273" s="29" t="s">
        <v>27</v>
      </c>
      <c r="B273" s="50" t="s">
        <v>1259</v>
      </c>
      <c r="D273" s="29" t="s">
        <v>419</v>
      </c>
      <c r="E273" s="29" t="s">
        <v>420</v>
      </c>
      <c r="F273" s="29" t="s">
        <v>421</v>
      </c>
      <c r="G273" s="30" t="s">
        <v>422</v>
      </c>
      <c r="H273" s="29" t="s">
        <v>254</v>
      </c>
      <c r="I273" s="29" t="s">
        <v>255</v>
      </c>
    </row>
    <row r="274" spans="1:9" ht="16.5" customHeight="1" x14ac:dyDescent="0.25">
      <c r="A274" t="s">
        <v>141</v>
      </c>
      <c r="B274" s="26" t="s">
        <v>1259</v>
      </c>
      <c r="D274" t="s">
        <v>431</v>
      </c>
      <c r="E274" t="s">
        <v>432</v>
      </c>
      <c r="F274" t="s">
        <v>433</v>
      </c>
      <c r="G274" s="55" t="s">
        <v>434</v>
      </c>
      <c r="H274" t="s">
        <v>257</v>
      </c>
      <c r="I274" t="s">
        <v>258</v>
      </c>
    </row>
    <row r="275" spans="1:9" ht="16.5" customHeight="1" x14ac:dyDescent="0.25">
      <c r="A275" s="53" t="s">
        <v>142</v>
      </c>
      <c r="B275" s="56" t="s">
        <v>1259</v>
      </c>
      <c r="C275" s="53" t="s">
        <v>367</v>
      </c>
      <c r="D275" s="53" t="s">
        <v>740</v>
      </c>
      <c r="E275" s="53" t="s">
        <v>960</v>
      </c>
      <c r="F275" s="53" t="s">
        <v>961</v>
      </c>
      <c r="G275" s="55" t="s">
        <v>434</v>
      </c>
    </row>
    <row r="276" spans="1:9" ht="16.5" customHeight="1" x14ac:dyDescent="0.25">
      <c r="A276" t="s">
        <v>147</v>
      </c>
      <c r="B276" s="26" t="s">
        <v>1259</v>
      </c>
      <c r="D276" t="s">
        <v>448</v>
      </c>
      <c r="E276" t="s">
        <v>449</v>
      </c>
      <c r="F276" t="s">
        <v>450</v>
      </c>
      <c r="G276" s="55" t="s">
        <v>451</v>
      </c>
      <c r="H276" t="s">
        <v>261</v>
      </c>
      <c r="I276" t="s">
        <v>256</v>
      </c>
    </row>
    <row r="277" spans="1:9" ht="16.5" customHeight="1" x14ac:dyDescent="0.25">
      <c r="A277" t="s">
        <v>156</v>
      </c>
      <c r="B277" s="26" t="s">
        <v>1259</v>
      </c>
      <c r="D277" t="s">
        <v>461</v>
      </c>
      <c r="E277" t="s">
        <v>462</v>
      </c>
      <c r="F277" t="s">
        <v>463</v>
      </c>
      <c r="G277" s="55" t="s">
        <v>464</v>
      </c>
      <c r="H277" t="s">
        <v>256</v>
      </c>
      <c r="I277" t="s">
        <v>263</v>
      </c>
    </row>
    <row r="278" spans="1:9" ht="16.5" customHeight="1" x14ac:dyDescent="0.25">
      <c r="A278" t="s">
        <v>98</v>
      </c>
      <c r="B278" s="26" t="s">
        <v>1259</v>
      </c>
      <c r="D278" t="s">
        <v>468</v>
      </c>
      <c r="E278" t="s">
        <v>469</v>
      </c>
      <c r="F278" t="s">
        <v>470</v>
      </c>
      <c r="G278" s="55" t="s">
        <v>471</v>
      </c>
      <c r="H278" t="s">
        <v>264</v>
      </c>
      <c r="I278" t="s">
        <v>265</v>
      </c>
    </row>
    <row r="279" spans="1:9" ht="16.5" customHeight="1" x14ac:dyDescent="0.25">
      <c r="A279" s="53" t="s">
        <v>70</v>
      </c>
      <c r="B279" s="56" t="s">
        <v>1259</v>
      </c>
      <c r="C279" s="53" t="s">
        <v>367</v>
      </c>
      <c r="D279" s="53" t="s">
        <v>757</v>
      </c>
      <c r="E279" s="53" t="s">
        <v>987</v>
      </c>
      <c r="F279" s="53" t="s">
        <v>950</v>
      </c>
      <c r="G279" s="55" t="s">
        <v>472</v>
      </c>
    </row>
    <row r="280" spans="1:9" ht="16.5" customHeight="1" x14ac:dyDescent="0.25">
      <c r="A280" t="s">
        <v>163</v>
      </c>
      <c r="B280" s="26" t="s">
        <v>1259</v>
      </c>
      <c r="D280" t="s">
        <v>477</v>
      </c>
      <c r="E280" t="s">
        <v>478</v>
      </c>
      <c r="F280" t="s">
        <v>479</v>
      </c>
      <c r="G280" s="55" t="s">
        <v>480</v>
      </c>
      <c r="H280" t="s">
        <v>267</v>
      </c>
      <c r="I280" t="s">
        <v>268</v>
      </c>
    </row>
    <row r="281" spans="1:9" ht="16.5" customHeight="1" x14ac:dyDescent="0.25">
      <c r="A281" t="s">
        <v>481</v>
      </c>
      <c r="B281" s="26" t="s">
        <v>1259</v>
      </c>
      <c r="D281" t="s">
        <v>477</v>
      </c>
      <c r="E281" t="s">
        <v>478</v>
      </c>
      <c r="F281" t="s">
        <v>479</v>
      </c>
      <c r="G281" s="55" t="s">
        <v>480</v>
      </c>
      <c r="H281" t="s">
        <v>267</v>
      </c>
      <c r="I281" t="s">
        <v>268</v>
      </c>
    </row>
    <row r="282" spans="1:9" ht="16.5" customHeight="1" x14ac:dyDescent="0.25">
      <c r="A282" s="53" t="s">
        <v>172</v>
      </c>
      <c r="B282" s="56" t="s">
        <v>1259</v>
      </c>
      <c r="C282" s="53" t="s">
        <v>367</v>
      </c>
      <c r="D282" s="53" t="s">
        <v>767</v>
      </c>
      <c r="E282" s="53" t="s">
        <v>998</v>
      </c>
      <c r="F282" s="53" t="s">
        <v>973</v>
      </c>
      <c r="G282" s="55" t="s">
        <v>494</v>
      </c>
    </row>
    <row r="283" spans="1:9" ht="16.5" customHeight="1" x14ac:dyDescent="0.25">
      <c r="A283" t="s">
        <v>65</v>
      </c>
      <c r="B283" s="26" t="s">
        <v>1259</v>
      </c>
      <c r="D283" t="s">
        <v>497</v>
      </c>
      <c r="E283" t="s">
        <v>498</v>
      </c>
      <c r="F283" t="s">
        <v>423</v>
      </c>
      <c r="G283" s="55" t="s">
        <v>499</v>
      </c>
      <c r="H283" t="s">
        <v>272</v>
      </c>
      <c r="I283" t="s">
        <v>273</v>
      </c>
    </row>
    <row r="284" spans="1:9" ht="16.5" customHeight="1" x14ac:dyDescent="0.25">
      <c r="A284" t="s">
        <v>500</v>
      </c>
      <c r="B284" s="26" t="s">
        <v>1259</v>
      </c>
      <c r="D284" t="s">
        <v>501</v>
      </c>
      <c r="E284" t="s">
        <v>502</v>
      </c>
      <c r="F284" t="s">
        <v>503</v>
      </c>
      <c r="G284" s="55" t="s">
        <v>504</v>
      </c>
      <c r="H284" t="s">
        <v>256</v>
      </c>
      <c r="I284" t="s">
        <v>274</v>
      </c>
    </row>
    <row r="285" spans="1:9" ht="16.5" customHeight="1" x14ac:dyDescent="0.25">
      <c r="A285" t="s">
        <v>174</v>
      </c>
      <c r="B285" s="26" t="s">
        <v>1259</v>
      </c>
      <c r="D285" t="s">
        <v>501</v>
      </c>
      <c r="E285" t="s">
        <v>502</v>
      </c>
      <c r="F285" t="s">
        <v>503</v>
      </c>
      <c r="G285" s="55" t="s">
        <v>504</v>
      </c>
      <c r="H285" t="s">
        <v>256</v>
      </c>
      <c r="I285" t="s">
        <v>274</v>
      </c>
    </row>
    <row r="286" spans="1:9" ht="16.5" customHeight="1" x14ac:dyDescent="0.25">
      <c r="A286" t="s">
        <v>507</v>
      </c>
      <c r="B286" s="26" t="s">
        <v>1259</v>
      </c>
      <c r="D286" t="s">
        <v>508</v>
      </c>
      <c r="E286" t="s">
        <v>509</v>
      </c>
      <c r="F286" t="s">
        <v>423</v>
      </c>
      <c r="G286" s="55" t="s">
        <v>510</v>
      </c>
      <c r="H286" t="s">
        <v>275</v>
      </c>
      <c r="I286" t="s">
        <v>276</v>
      </c>
    </row>
    <row r="287" spans="1:9" ht="16.5" customHeight="1" x14ac:dyDescent="0.25">
      <c r="A287" t="s">
        <v>181</v>
      </c>
      <c r="B287" s="26" t="s">
        <v>1259</v>
      </c>
      <c r="D287" t="s">
        <v>514</v>
      </c>
      <c r="E287" t="s">
        <v>515</v>
      </c>
      <c r="F287" t="s">
        <v>423</v>
      </c>
      <c r="G287" s="55" t="s">
        <v>516</v>
      </c>
      <c r="H287" t="s">
        <v>277</v>
      </c>
      <c r="I287" t="s">
        <v>278</v>
      </c>
    </row>
    <row r="288" spans="1:9" ht="16.5" customHeight="1" x14ac:dyDescent="0.25">
      <c r="A288" t="s">
        <v>182</v>
      </c>
      <c r="B288" s="26" t="s">
        <v>1259</v>
      </c>
      <c r="D288" t="s">
        <v>517</v>
      </c>
      <c r="E288" t="s">
        <v>518</v>
      </c>
      <c r="F288" t="s">
        <v>423</v>
      </c>
      <c r="G288" s="55" t="s">
        <v>519</v>
      </c>
      <c r="H288" t="s">
        <v>279</v>
      </c>
      <c r="I288" t="s">
        <v>280</v>
      </c>
    </row>
    <row r="289" spans="1:9" ht="16.5" customHeight="1" x14ac:dyDescent="0.25">
      <c r="A289" t="s">
        <v>528</v>
      </c>
      <c r="B289" s="26" t="s">
        <v>1259</v>
      </c>
      <c r="D289" t="s">
        <v>525</v>
      </c>
      <c r="E289" t="s">
        <v>526</v>
      </c>
      <c r="F289" t="s">
        <v>503</v>
      </c>
      <c r="G289" s="55" t="s">
        <v>527</v>
      </c>
      <c r="H289" t="s">
        <v>281</v>
      </c>
      <c r="I289" t="s">
        <v>282</v>
      </c>
    </row>
    <row r="290" spans="1:9" ht="16.5" customHeight="1" x14ac:dyDescent="0.25">
      <c r="A290" t="s">
        <v>186</v>
      </c>
      <c r="B290" s="26" t="s">
        <v>1259</v>
      </c>
      <c r="D290" t="s">
        <v>529</v>
      </c>
      <c r="E290" t="s">
        <v>530</v>
      </c>
      <c r="F290" t="s">
        <v>450</v>
      </c>
      <c r="G290" s="55" t="s">
        <v>531</v>
      </c>
      <c r="H290" t="s">
        <v>283</v>
      </c>
      <c r="I290" t="s">
        <v>256</v>
      </c>
    </row>
    <row r="291" spans="1:9" ht="16.5" customHeight="1" x14ac:dyDescent="0.25">
      <c r="A291" t="s">
        <v>189</v>
      </c>
      <c r="B291" s="26" t="s">
        <v>1259</v>
      </c>
      <c r="D291" t="s">
        <v>534</v>
      </c>
      <c r="E291" t="s">
        <v>535</v>
      </c>
      <c r="F291" t="s">
        <v>423</v>
      </c>
      <c r="G291" s="55" t="s">
        <v>536</v>
      </c>
      <c r="H291" t="s">
        <v>284</v>
      </c>
      <c r="I291" t="s">
        <v>256</v>
      </c>
    </row>
    <row r="292" spans="1:9" ht="16.5" customHeight="1" x14ac:dyDescent="0.25">
      <c r="A292" t="s">
        <v>542</v>
      </c>
      <c r="B292" s="26" t="s">
        <v>1259</v>
      </c>
      <c r="D292" t="s">
        <v>543</v>
      </c>
      <c r="E292" t="s">
        <v>544</v>
      </c>
      <c r="F292" t="s">
        <v>470</v>
      </c>
      <c r="G292" s="55" t="s">
        <v>545</v>
      </c>
      <c r="H292" t="s">
        <v>286</v>
      </c>
      <c r="I292" t="s">
        <v>287</v>
      </c>
    </row>
    <row r="293" spans="1:9" ht="16.5" customHeight="1" x14ac:dyDescent="0.25">
      <c r="A293" t="s">
        <v>548</v>
      </c>
      <c r="B293" s="26" t="s">
        <v>1259</v>
      </c>
      <c r="D293" t="s">
        <v>549</v>
      </c>
      <c r="E293" t="s">
        <v>550</v>
      </c>
      <c r="F293" t="s">
        <v>444</v>
      </c>
      <c r="G293" s="55" t="s">
        <v>551</v>
      </c>
      <c r="H293" t="s">
        <v>288</v>
      </c>
      <c r="I293" t="s">
        <v>289</v>
      </c>
    </row>
    <row r="294" spans="1:9" ht="16.5" customHeight="1" x14ac:dyDescent="0.25">
      <c r="A294" s="53" t="s">
        <v>193</v>
      </c>
      <c r="B294" s="56" t="s">
        <v>1259</v>
      </c>
      <c r="C294" s="53" t="s">
        <v>367</v>
      </c>
      <c r="D294" s="53" t="s">
        <v>796</v>
      </c>
      <c r="E294" s="53" t="s">
        <v>1028</v>
      </c>
      <c r="F294" s="53" t="s">
        <v>1029</v>
      </c>
      <c r="G294" s="55" t="s">
        <v>557</v>
      </c>
    </row>
    <row r="295" spans="1:9" ht="16.5" customHeight="1" x14ac:dyDescent="0.25">
      <c r="A295" s="53" t="s">
        <v>196</v>
      </c>
      <c r="B295" s="56" t="s">
        <v>1259</v>
      </c>
      <c r="C295" s="53" t="s">
        <v>367</v>
      </c>
      <c r="D295" s="53" t="s">
        <v>802</v>
      </c>
      <c r="E295" s="53" t="s">
        <v>1034</v>
      </c>
      <c r="F295" s="53" t="s">
        <v>967</v>
      </c>
      <c r="G295" s="55" t="s">
        <v>558</v>
      </c>
    </row>
    <row r="296" spans="1:9" ht="16.5" customHeight="1" x14ac:dyDescent="0.25">
      <c r="A296" t="s">
        <v>26</v>
      </c>
      <c r="B296" s="26" t="s">
        <v>1259</v>
      </c>
      <c r="D296" t="s">
        <v>562</v>
      </c>
      <c r="E296" t="s">
        <v>563</v>
      </c>
      <c r="F296" t="s">
        <v>421</v>
      </c>
      <c r="G296" s="55" t="s">
        <v>564</v>
      </c>
      <c r="H296" t="s">
        <v>291</v>
      </c>
      <c r="I296" t="s">
        <v>292</v>
      </c>
    </row>
    <row r="297" spans="1:9" ht="16.5" customHeight="1" x14ac:dyDescent="0.25">
      <c r="A297" t="s">
        <v>215</v>
      </c>
      <c r="B297" s="26" t="s">
        <v>1259</v>
      </c>
      <c r="D297" t="s">
        <v>587</v>
      </c>
      <c r="E297" t="s">
        <v>588</v>
      </c>
      <c r="F297" t="s">
        <v>475</v>
      </c>
      <c r="G297" s="55" t="s">
        <v>589</v>
      </c>
      <c r="H297" t="s">
        <v>296</v>
      </c>
      <c r="I297" t="s">
        <v>256</v>
      </c>
    </row>
    <row r="298" spans="1:9" ht="16.5" customHeight="1" x14ac:dyDescent="0.25">
      <c r="A298" t="s">
        <v>598</v>
      </c>
      <c r="B298" s="26" t="s">
        <v>1259</v>
      </c>
      <c r="D298" t="s">
        <v>599</v>
      </c>
      <c r="E298" t="s">
        <v>600</v>
      </c>
      <c r="F298" t="s">
        <v>601</v>
      </c>
      <c r="G298" s="55" t="s">
        <v>602</v>
      </c>
      <c r="H298" t="s">
        <v>298</v>
      </c>
      <c r="I298" t="s">
        <v>299</v>
      </c>
    </row>
    <row r="299" spans="1:9" ht="16.5" customHeight="1" x14ac:dyDescent="0.25">
      <c r="A299" t="s">
        <v>32</v>
      </c>
      <c r="B299" s="26" t="s">
        <v>1259</v>
      </c>
      <c r="D299" t="s">
        <v>605</v>
      </c>
      <c r="E299" t="s">
        <v>606</v>
      </c>
      <c r="F299" t="s">
        <v>423</v>
      </c>
      <c r="G299" s="55" t="s">
        <v>607</v>
      </c>
      <c r="H299" t="s">
        <v>300</v>
      </c>
      <c r="I299" t="s">
        <v>301</v>
      </c>
    </row>
    <row r="300" spans="1:9" ht="16.5" customHeight="1" x14ac:dyDescent="0.25">
      <c r="A300" t="s">
        <v>33</v>
      </c>
      <c r="B300" s="26" t="s">
        <v>1259</v>
      </c>
      <c r="D300" t="s">
        <v>605</v>
      </c>
      <c r="E300" t="s">
        <v>606</v>
      </c>
      <c r="F300" t="s">
        <v>423</v>
      </c>
      <c r="G300" s="55" t="s">
        <v>607</v>
      </c>
      <c r="H300" t="s">
        <v>300</v>
      </c>
      <c r="I300" t="s">
        <v>301</v>
      </c>
    </row>
    <row r="301" spans="1:9" ht="16.5" customHeight="1" x14ac:dyDescent="0.25">
      <c r="A301" t="s">
        <v>610</v>
      </c>
      <c r="B301" s="26" t="s">
        <v>1259</v>
      </c>
      <c r="C301" s="26"/>
      <c r="D301" t="s">
        <v>611</v>
      </c>
      <c r="E301" t="s">
        <v>612</v>
      </c>
      <c r="F301" t="s">
        <v>479</v>
      </c>
      <c r="G301" s="55" t="s">
        <v>613</v>
      </c>
      <c r="H301" t="s">
        <v>302</v>
      </c>
      <c r="I301" t="s">
        <v>303</v>
      </c>
    </row>
    <row r="302" spans="1:9" ht="16.5" customHeight="1" x14ac:dyDescent="0.25">
      <c r="A302" s="53" t="s">
        <v>614</v>
      </c>
      <c r="B302" s="56" t="s">
        <v>1259</v>
      </c>
      <c r="C302" s="53" t="s">
        <v>367</v>
      </c>
      <c r="D302" s="53" t="s">
        <v>823</v>
      </c>
      <c r="E302" s="53" t="s">
        <v>1058</v>
      </c>
      <c r="F302" s="53" t="s">
        <v>1027</v>
      </c>
      <c r="G302" s="55" t="s">
        <v>613</v>
      </c>
    </row>
    <row r="303" spans="1:9" ht="16.5" customHeight="1" x14ac:dyDescent="0.25">
      <c r="A303" s="53" t="s">
        <v>75</v>
      </c>
      <c r="B303" s="56" t="s">
        <v>1259</v>
      </c>
      <c r="C303" s="53" t="s">
        <v>367</v>
      </c>
      <c r="D303" s="53" t="s">
        <v>832</v>
      </c>
      <c r="E303" s="53" t="s">
        <v>1070</v>
      </c>
      <c r="F303" s="53" t="s">
        <v>1071</v>
      </c>
      <c r="G303" s="55" t="s">
        <v>628</v>
      </c>
    </row>
    <row r="304" spans="1:9" ht="33.6" customHeight="1" x14ac:dyDescent="0.25">
      <c r="A304" t="s">
        <v>647</v>
      </c>
      <c r="B304" s="26" t="s">
        <v>1259</v>
      </c>
      <c r="D304" t="s">
        <v>648</v>
      </c>
      <c r="E304" t="s">
        <v>649</v>
      </c>
      <c r="F304" t="s">
        <v>433</v>
      </c>
      <c r="G304" s="55" t="s">
        <v>650</v>
      </c>
      <c r="H304" t="s">
        <v>313</v>
      </c>
      <c r="I304" t="s">
        <v>314</v>
      </c>
    </row>
    <row r="305" spans="1:9" ht="16.5" customHeight="1" x14ac:dyDescent="0.25">
      <c r="A305" t="s">
        <v>117</v>
      </c>
      <c r="B305" s="26" t="s">
        <v>1259</v>
      </c>
      <c r="D305" t="s">
        <v>651</v>
      </c>
      <c r="E305" t="s">
        <v>652</v>
      </c>
      <c r="F305" t="s">
        <v>423</v>
      </c>
      <c r="G305" s="55" t="s">
        <v>653</v>
      </c>
      <c r="H305" t="s">
        <v>315</v>
      </c>
      <c r="I305" t="s">
        <v>316</v>
      </c>
    </row>
    <row r="306" spans="1:9" ht="16.5" customHeight="1" x14ac:dyDescent="0.25">
      <c r="A306" s="53" t="s">
        <v>238</v>
      </c>
      <c r="B306" s="56" t="s">
        <v>1259</v>
      </c>
      <c r="C306" s="53" t="s">
        <v>367</v>
      </c>
      <c r="D306" s="53" t="s">
        <v>853</v>
      </c>
      <c r="E306" s="53" t="s">
        <v>1096</v>
      </c>
      <c r="F306" s="53" t="s">
        <v>1097</v>
      </c>
      <c r="G306" s="55" t="s">
        <v>675</v>
      </c>
    </row>
    <row r="307" spans="1:9" ht="16.5" customHeight="1" x14ac:dyDescent="0.25">
      <c r="A307" t="s">
        <v>676</v>
      </c>
      <c r="B307" s="26" t="s">
        <v>1259</v>
      </c>
      <c r="D307" t="s">
        <v>672</v>
      </c>
      <c r="E307" t="s">
        <v>673</v>
      </c>
      <c r="F307" t="s">
        <v>674</v>
      </c>
      <c r="G307" s="55" t="s">
        <v>675</v>
      </c>
      <c r="H307" t="s">
        <v>320</v>
      </c>
      <c r="I307" t="s">
        <v>256</v>
      </c>
    </row>
    <row r="308" spans="1:9" ht="16.5" customHeight="1" x14ac:dyDescent="0.25">
      <c r="A308" s="53" t="s">
        <v>96</v>
      </c>
      <c r="B308" s="56" t="s">
        <v>1259</v>
      </c>
      <c r="C308" s="53" t="s">
        <v>367</v>
      </c>
      <c r="D308" s="53" t="s">
        <v>854</v>
      </c>
      <c r="E308" s="53" t="s">
        <v>1098</v>
      </c>
      <c r="F308" s="53" t="s">
        <v>961</v>
      </c>
      <c r="G308" s="55" t="s">
        <v>680</v>
      </c>
    </row>
    <row r="309" spans="1:9" ht="16.5" customHeight="1" x14ac:dyDescent="0.25">
      <c r="A309" s="53" t="s">
        <v>102</v>
      </c>
      <c r="B309" s="56" t="s">
        <v>1259</v>
      </c>
      <c r="C309" s="53" t="s">
        <v>367</v>
      </c>
      <c r="D309" s="53" t="s">
        <v>858</v>
      </c>
      <c r="E309" s="53" t="s">
        <v>1101</v>
      </c>
      <c r="F309" s="53" t="s">
        <v>950</v>
      </c>
      <c r="G309" s="55" t="s">
        <v>681</v>
      </c>
    </row>
    <row r="310" spans="1:9" ht="16.5" customHeight="1" x14ac:dyDescent="0.25">
      <c r="A310" s="53" t="s">
        <v>23</v>
      </c>
      <c r="B310" s="56" t="s">
        <v>1259</v>
      </c>
      <c r="C310" s="53" t="s">
        <v>367</v>
      </c>
      <c r="D310" s="53" t="s">
        <v>866</v>
      </c>
      <c r="E310" s="53" t="s">
        <v>1108</v>
      </c>
      <c r="F310" s="53" t="s">
        <v>1109</v>
      </c>
      <c r="G310" s="55" t="s">
        <v>690</v>
      </c>
    </row>
    <row r="311" spans="1:9" ht="26.4" x14ac:dyDescent="0.25">
      <c r="A311" s="53" t="s">
        <v>705</v>
      </c>
      <c r="B311" s="56" t="s">
        <v>1259</v>
      </c>
      <c r="C311" s="53" t="s">
        <v>354</v>
      </c>
      <c r="D311" s="53" t="s">
        <v>869</v>
      </c>
      <c r="E311" s="53" t="s">
        <v>1114</v>
      </c>
      <c r="F311" s="53" t="s">
        <v>961</v>
      </c>
      <c r="G311" s="55" t="s">
        <v>707</v>
      </c>
    </row>
    <row r="312" spans="1:9" ht="26.4" x14ac:dyDescent="0.25">
      <c r="A312" t="s">
        <v>245</v>
      </c>
      <c r="B312" s="26" t="s">
        <v>1259</v>
      </c>
      <c r="D312" t="s">
        <v>715</v>
      </c>
      <c r="E312" t="s">
        <v>716</v>
      </c>
      <c r="F312" t="s">
        <v>583</v>
      </c>
      <c r="G312" s="55" t="s">
        <v>717</v>
      </c>
      <c r="H312" t="s">
        <v>329</v>
      </c>
      <c r="I312" t="s">
        <v>256</v>
      </c>
    </row>
  </sheetData>
  <sheetProtection selectLockedCells="1" selectUnlockedCells="1"/>
  <sortState xmlns:xlrd2="http://schemas.microsoft.com/office/spreadsheetml/2017/richdata2" ref="A2:M183">
    <sortCondition ref="A2:A183"/>
  </sortState>
  <phoneticPr fontId="10" type="noConversion"/>
  <hyperlinks>
    <hyperlink ref="H25" r:id="rId1" display="https://google.doubleknot.com/app/managemembers/Order?iq=RwrElCSPr-fpJXRS2Y55naUYOdgCaLVE-7n44VQ308l_54bdZK3n1DvYHhUhgbAxWjtKTxucnuvzuRCAr8a4ZPDxORKgtHpGCSnNf_ShfMA1" xr:uid="{00000000-0004-0000-0800-000000000000}"/>
    <hyperlink ref="L104" r:id="rId2" xr:uid="{00000000-0004-0000-0800-000001000000}"/>
  </hyperlinks>
  <pageMargins left="0.25" right="0.25" top="0.75" bottom="0.75" header="0.3" footer="0.3"/>
  <pageSetup scale="86" firstPageNumber="0" fitToHeight="0" orientation="landscape" r:id="rId3"/>
  <headerFooter alignWithMargins="0">
    <oddHeader>&amp;C&amp;"Times New Roman,Normal"&amp;12&amp;A</oddHeader>
    <oddFooter>&amp;C&amp;"Times New Roman,Normal"&amp;12Page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90"/>
  <sheetViews>
    <sheetView workbookViewId="0"/>
  </sheetViews>
  <sheetFormatPr defaultRowHeight="14.4" x14ac:dyDescent="0.3"/>
  <cols>
    <col min="1" max="1" width="24.21875" bestFit="1" customWidth="1"/>
    <col min="2" max="2" width="11.88671875" bestFit="1" customWidth="1"/>
    <col min="3" max="3" width="6" bestFit="1" customWidth="1"/>
    <col min="4" max="16384" width="8.88671875" style="105"/>
  </cols>
  <sheetData>
    <row r="1" spans="1:6" x14ac:dyDescent="0.3">
      <c r="A1" t="s">
        <v>3</v>
      </c>
      <c r="B1" t="s">
        <v>7</v>
      </c>
      <c r="C1" t="s">
        <v>1526</v>
      </c>
      <c r="D1" s="105" t="s">
        <v>1547</v>
      </c>
      <c r="E1" s="113" t="s">
        <v>1582</v>
      </c>
    </row>
    <row r="2" spans="1:6" x14ac:dyDescent="0.3">
      <c r="A2" t="s">
        <v>1491</v>
      </c>
      <c r="B2" s="1" t="s">
        <v>1367</v>
      </c>
      <c r="C2">
        <v>6</v>
      </c>
      <c r="D2" s="105" t="str">
        <f t="shared" ref="D2" si="0">IF(OR(C2=5,C2=6),"Red",IF(OR(C2=7,C2=8),"Green","Blue"))</f>
        <v>Red</v>
      </c>
      <c r="F2" s="105" t="s">
        <v>1548</v>
      </c>
    </row>
    <row r="3" spans="1:6" x14ac:dyDescent="0.3">
      <c r="A3" t="s">
        <v>125</v>
      </c>
      <c r="B3" s="1" t="s">
        <v>355</v>
      </c>
      <c r="C3">
        <v>10</v>
      </c>
      <c r="D3" s="105" t="str">
        <f>IF(OR(C3=5,C3=6),"Red",IF(OR(C3=7,C3=8),"Green","Blue"))</f>
        <v>Blue</v>
      </c>
      <c r="F3" s="105" t="s">
        <v>1549</v>
      </c>
    </row>
    <row r="4" spans="1:6" x14ac:dyDescent="0.3">
      <c r="A4" t="s">
        <v>1499</v>
      </c>
      <c r="B4" s="1" t="s">
        <v>355</v>
      </c>
      <c r="C4">
        <v>11</v>
      </c>
      <c r="D4" s="105" t="str">
        <f t="shared" ref="D4:D67" si="1">IF(OR(C4=5,C4=6),"Red",IF(OR(C4=7,C4=8),"Green","Blue"))</f>
        <v>Blue</v>
      </c>
      <c r="F4" s="105" t="s">
        <v>1550</v>
      </c>
    </row>
    <row r="5" spans="1:6" x14ac:dyDescent="0.3">
      <c r="A5" t="s">
        <v>1488</v>
      </c>
      <c r="B5" s="1" t="s">
        <v>1368</v>
      </c>
      <c r="C5">
        <v>6</v>
      </c>
      <c r="D5" s="105" t="str">
        <f t="shared" si="1"/>
        <v>Red</v>
      </c>
      <c r="F5" s="105" t="s">
        <v>1551</v>
      </c>
    </row>
    <row r="6" spans="1:6" x14ac:dyDescent="0.3">
      <c r="A6" t="s">
        <v>1390</v>
      </c>
      <c r="B6" s="1" t="s">
        <v>1583</v>
      </c>
      <c r="C6">
        <v>6</v>
      </c>
      <c r="D6" s="105" t="str">
        <f t="shared" si="1"/>
        <v>Red</v>
      </c>
      <c r="F6" s="105" t="s">
        <v>1552</v>
      </c>
    </row>
    <row r="7" spans="1:6" x14ac:dyDescent="0.3">
      <c r="A7" t="s">
        <v>134</v>
      </c>
      <c r="B7" s="1" t="s">
        <v>355</v>
      </c>
      <c r="C7">
        <v>10</v>
      </c>
      <c r="D7" s="105" t="str">
        <f t="shared" si="1"/>
        <v>Blue</v>
      </c>
      <c r="F7" s="105" t="s">
        <v>140</v>
      </c>
    </row>
    <row r="8" spans="1:6" x14ac:dyDescent="0.3">
      <c r="A8" t="s">
        <v>954</v>
      </c>
      <c r="B8" s="1" t="s">
        <v>1583</v>
      </c>
      <c r="D8" s="105" t="str">
        <f t="shared" si="1"/>
        <v>Blue</v>
      </c>
      <c r="F8" s="105" t="s">
        <v>1553</v>
      </c>
    </row>
    <row r="9" spans="1:6" x14ac:dyDescent="0.3">
      <c r="A9" t="s">
        <v>71</v>
      </c>
      <c r="B9" s="1" t="s">
        <v>355</v>
      </c>
      <c r="C9">
        <v>9</v>
      </c>
      <c r="D9" s="105" t="str">
        <f t="shared" si="1"/>
        <v>Blue</v>
      </c>
    </row>
    <row r="10" spans="1:6" x14ac:dyDescent="0.3">
      <c r="A10" t="s">
        <v>402</v>
      </c>
      <c r="B10" s="1" t="s">
        <v>1367</v>
      </c>
      <c r="C10">
        <v>7</v>
      </c>
      <c r="D10" s="105" t="str">
        <f t="shared" si="1"/>
        <v>Green</v>
      </c>
    </row>
    <row r="11" spans="1:6" x14ac:dyDescent="0.3">
      <c r="A11" t="s">
        <v>435</v>
      </c>
      <c r="B11" s="1" t="s">
        <v>355</v>
      </c>
      <c r="C11">
        <v>12</v>
      </c>
      <c r="D11" s="105" t="str">
        <f t="shared" si="1"/>
        <v>Blue</v>
      </c>
    </row>
    <row r="12" spans="1:6" x14ac:dyDescent="0.3">
      <c r="A12" t="s">
        <v>95</v>
      </c>
      <c r="B12" s="1" t="s">
        <v>1584</v>
      </c>
      <c r="C12">
        <v>12</v>
      </c>
      <c r="D12" s="105" t="str">
        <f t="shared" si="1"/>
        <v>Blue</v>
      </c>
    </row>
    <row r="13" spans="1:6" x14ac:dyDescent="0.3">
      <c r="A13" t="s">
        <v>1418</v>
      </c>
      <c r="B13" s="1" t="s">
        <v>355</v>
      </c>
      <c r="C13">
        <v>9</v>
      </c>
      <c r="D13" s="105" t="str">
        <f t="shared" si="1"/>
        <v>Blue</v>
      </c>
    </row>
    <row r="14" spans="1:6" x14ac:dyDescent="0.3">
      <c r="A14" t="s">
        <v>150</v>
      </c>
      <c r="B14" s="1" t="s">
        <v>354</v>
      </c>
      <c r="C14">
        <v>11</v>
      </c>
      <c r="D14" s="105" t="str">
        <f t="shared" si="1"/>
        <v>Blue</v>
      </c>
    </row>
    <row r="15" spans="1:6" x14ac:dyDescent="0.3">
      <c r="A15" t="s">
        <v>977</v>
      </c>
      <c r="B15" s="1" t="s">
        <v>355</v>
      </c>
      <c r="C15">
        <v>9</v>
      </c>
      <c r="D15" s="105" t="str">
        <f t="shared" si="1"/>
        <v>Blue</v>
      </c>
    </row>
    <row r="16" spans="1:6" x14ac:dyDescent="0.3">
      <c r="A16" t="s">
        <v>333</v>
      </c>
      <c r="B16" s="1" t="s">
        <v>1368</v>
      </c>
      <c r="C16">
        <v>7</v>
      </c>
      <c r="D16" s="105" t="str">
        <f t="shared" si="1"/>
        <v>Green</v>
      </c>
    </row>
    <row r="17" spans="1:4" x14ac:dyDescent="0.3">
      <c r="A17" t="s">
        <v>152</v>
      </c>
      <c r="B17" s="1" t="s">
        <v>355</v>
      </c>
      <c r="C17">
        <v>11</v>
      </c>
      <c r="D17" s="105" t="str">
        <f t="shared" si="1"/>
        <v>Blue</v>
      </c>
    </row>
    <row r="18" spans="1:4" x14ac:dyDescent="0.3">
      <c r="A18" t="s">
        <v>981</v>
      </c>
      <c r="B18" s="1" t="s">
        <v>738</v>
      </c>
      <c r="C18">
        <v>8</v>
      </c>
      <c r="D18" s="105" t="str">
        <f t="shared" si="1"/>
        <v>Green</v>
      </c>
    </row>
    <row r="19" spans="1:4" x14ac:dyDescent="0.3">
      <c r="A19" t="s">
        <v>984</v>
      </c>
      <c r="B19" s="1" t="s">
        <v>354</v>
      </c>
      <c r="C19">
        <v>11</v>
      </c>
      <c r="D19" s="105" t="str">
        <f t="shared" si="1"/>
        <v>Blue</v>
      </c>
    </row>
    <row r="20" spans="1:4" x14ac:dyDescent="0.3">
      <c r="A20" t="s">
        <v>383</v>
      </c>
      <c r="B20" s="1" t="s">
        <v>738</v>
      </c>
      <c r="C20">
        <v>7</v>
      </c>
      <c r="D20" s="105" t="str">
        <f t="shared" si="1"/>
        <v>Green</v>
      </c>
    </row>
    <row r="21" spans="1:4" x14ac:dyDescent="0.3">
      <c r="A21" t="s">
        <v>1380</v>
      </c>
      <c r="B21" s="1" t="s">
        <v>1368</v>
      </c>
      <c r="C21">
        <v>6</v>
      </c>
      <c r="D21" s="105" t="str">
        <f t="shared" si="1"/>
        <v>Red</v>
      </c>
    </row>
    <row r="22" spans="1:4" x14ac:dyDescent="0.3">
      <c r="A22" t="s">
        <v>1378</v>
      </c>
      <c r="B22" s="1" t="s">
        <v>1367</v>
      </c>
      <c r="C22">
        <v>8</v>
      </c>
      <c r="D22" s="105" t="str">
        <f t="shared" si="1"/>
        <v>Green</v>
      </c>
    </row>
    <row r="23" spans="1:4" x14ac:dyDescent="0.3">
      <c r="A23" t="s">
        <v>68</v>
      </c>
      <c r="B23" s="1" t="s">
        <v>738</v>
      </c>
      <c r="C23">
        <v>8</v>
      </c>
      <c r="D23" s="105" t="str">
        <f t="shared" si="1"/>
        <v>Green</v>
      </c>
    </row>
    <row r="24" spans="1:4" x14ac:dyDescent="0.3">
      <c r="A24" t="s">
        <v>1429</v>
      </c>
      <c r="B24" s="1" t="s">
        <v>1583</v>
      </c>
      <c r="C24">
        <v>6</v>
      </c>
      <c r="D24" s="105" t="str">
        <f t="shared" si="1"/>
        <v>Red</v>
      </c>
    </row>
    <row r="25" spans="1:4" x14ac:dyDescent="0.3">
      <c r="A25" t="s">
        <v>1381</v>
      </c>
      <c r="B25" s="1" t="s">
        <v>1367</v>
      </c>
      <c r="C25">
        <v>6</v>
      </c>
      <c r="D25" s="105" t="str">
        <f t="shared" si="1"/>
        <v>Red</v>
      </c>
    </row>
    <row r="26" spans="1:4" x14ac:dyDescent="0.3">
      <c r="A26" t="s">
        <v>88</v>
      </c>
      <c r="B26" s="1" t="s">
        <v>354</v>
      </c>
      <c r="C26">
        <v>11</v>
      </c>
      <c r="D26" s="105" t="str">
        <f t="shared" si="1"/>
        <v>Blue</v>
      </c>
    </row>
    <row r="27" spans="1:4" x14ac:dyDescent="0.3">
      <c r="A27" t="s">
        <v>994</v>
      </c>
      <c r="B27" s="1" t="s">
        <v>1367</v>
      </c>
      <c r="C27">
        <v>7</v>
      </c>
      <c r="D27" s="105" t="str">
        <f t="shared" si="1"/>
        <v>Green</v>
      </c>
    </row>
    <row r="28" spans="1:4" x14ac:dyDescent="0.3">
      <c r="A28" t="s">
        <v>120</v>
      </c>
      <c r="B28" s="1" t="s">
        <v>1584</v>
      </c>
      <c r="C28">
        <v>12</v>
      </c>
      <c r="D28" s="105" t="str">
        <f t="shared" si="1"/>
        <v>Blue</v>
      </c>
    </row>
    <row r="29" spans="1:4" x14ac:dyDescent="0.3">
      <c r="A29" t="s">
        <v>12</v>
      </c>
      <c r="B29" s="1" t="s">
        <v>1584</v>
      </c>
      <c r="C29">
        <v>12</v>
      </c>
      <c r="D29" s="105" t="str">
        <f t="shared" si="1"/>
        <v>Blue</v>
      </c>
    </row>
    <row r="30" spans="1:4" x14ac:dyDescent="0.3">
      <c r="A30" t="s">
        <v>175</v>
      </c>
      <c r="B30" s="1" t="s">
        <v>355</v>
      </c>
      <c r="C30">
        <v>10</v>
      </c>
      <c r="D30" s="105" t="str">
        <f t="shared" si="1"/>
        <v>Blue</v>
      </c>
    </row>
    <row r="31" spans="1:4" x14ac:dyDescent="0.3">
      <c r="A31" t="s">
        <v>1438</v>
      </c>
      <c r="B31" s="1" t="s">
        <v>1367</v>
      </c>
      <c r="C31">
        <v>7</v>
      </c>
      <c r="D31" s="105" t="str">
        <f t="shared" si="1"/>
        <v>Green</v>
      </c>
    </row>
    <row r="32" spans="1:4" x14ac:dyDescent="0.3">
      <c r="A32" t="s">
        <v>111</v>
      </c>
      <c r="B32" s="1" t="s">
        <v>354</v>
      </c>
      <c r="C32">
        <v>9</v>
      </c>
      <c r="D32" s="105" t="str">
        <f t="shared" si="1"/>
        <v>Blue</v>
      </c>
    </row>
    <row r="33" spans="1:4" x14ac:dyDescent="0.3">
      <c r="A33" t="s">
        <v>1370</v>
      </c>
      <c r="B33" s="1" t="s">
        <v>1583</v>
      </c>
      <c r="C33">
        <v>6</v>
      </c>
      <c r="D33" s="105" t="str">
        <f t="shared" si="1"/>
        <v>Red</v>
      </c>
    </row>
    <row r="34" spans="1:4" x14ac:dyDescent="0.3">
      <c r="A34" t="s">
        <v>25</v>
      </c>
      <c r="B34" s="1" t="s">
        <v>1584</v>
      </c>
      <c r="C34">
        <v>12</v>
      </c>
      <c r="D34" s="105" t="str">
        <f t="shared" si="1"/>
        <v>Blue</v>
      </c>
    </row>
    <row r="35" spans="1:4" x14ac:dyDescent="0.3">
      <c r="A35" t="s">
        <v>1365</v>
      </c>
      <c r="B35" s="1" t="s">
        <v>1583</v>
      </c>
      <c r="C35">
        <v>6</v>
      </c>
      <c r="D35" s="105" t="str">
        <f t="shared" si="1"/>
        <v>Red</v>
      </c>
    </row>
    <row r="36" spans="1:4" x14ac:dyDescent="0.3">
      <c r="A36" t="s">
        <v>332</v>
      </c>
      <c r="B36" s="1" t="s">
        <v>1368</v>
      </c>
      <c r="C36">
        <v>8</v>
      </c>
      <c r="D36" s="105" t="str">
        <f t="shared" si="1"/>
        <v>Green</v>
      </c>
    </row>
    <row r="37" spans="1:4" x14ac:dyDescent="0.3">
      <c r="A37" t="s">
        <v>69</v>
      </c>
      <c r="B37" s="1" t="s">
        <v>355</v>
      </c>
      <c r="C37">
        <v>10</v>
      </c>
      <c r="D37" s="105" t="str">
        <f t="shared" si="1"/>
        <v>Blue</v>
      </c>
    </row>
    <row r="38" spans="1:4" x14ac:dyDescent="0.3">
      <c r="A38" t="s">
        <v>364</v>
      </c>
      <c r="B38" s="1" t="s">
        <v>354</v>
      </c>
      <c r="C38">
        <v>10</v>
      </c>
      <c r="D38" s="105" t="str">
        <f t="shared" si="1"/>
        <v>Blue</v>
      </c>
    </row>
    <row r="39" spans="1:4" x14ac:dyDescent="0.3">
      <c r="A39" t="s">
        <v>1446</v>
      </c>
      <c r="B39" s="1" t="s">
        <v>738</v>
      </c>
      <c r="C39">
        <v>8</v>
      </c>
      <c r="D39" s="105" t="str">
        <f t="shared" si="1"/>
        <v>Green</v>
      </c>
    </row>
    <row r="40" spans="1:4" x14ac:dyDescent="0.3">
      <c r="A40" t="s">
        <v>76</v>
      </c>
      <c r="B40" s="1" t="s">
        <v>355</v>
      </c>
      <c r="C40">
        <v>11</v>
      </c>
      <c r="D40" s="105" t="str">
        <f t="shared" si="1"/>
        <v>Blue</v>
      </c>
    </row>
    <row r="41" spans="1:4" x14ac:dyDescent="0.3">
      <c r="A41" t="s">
        <v>1447</v>
      </c>
      <c r="B41" s="1" t="s">
        <v>355</v>
      </c>
      <c r="C41">
        <v>8</v>
      </c>
      <c r="D41" s="105" t="str">
        <f t="shared" si="1"/>
        <v>Green</v>
      </c>
    </row>
    <row r="42" spans="1:4" x14ac:dyDescent="0.3">
      <c r="A42" t="s">
        <v>10</v>
      </c>
      <c r="B42" s="1" t="s">
        <v>355</v>
      </c>
      <c r="C42">
        <v>9</v>
      </c>
      <c r="D42" s="105" t="str">
        <f t="shared" si="1"/>
        <v>Blue</v>
      </c>
    </row>
    <row r="43" spans="1:4" x14ac:dyDescent="0.3">
      <c r="A43" t="s">
        <v>1022</v>
      </c>
      <c r="B43" s="1" t="s">
        <v>1585</v>
      </c>
      <c r="C43">
        <v>12</v>
      </c>
      <c r="D43" s="105" t="str">
        <f t="shared" si="1"/>
        <v>Blue</v>
      </c>
    </row>
    <row r="44" spans="1:4" x14ac:dyDescent="0.3">
      <c r="A44" t="s">
        <v>106</v>
      </c>
      <c r="B44" s="1" t="s">
        <v>355</v>
      </c>
      <c r="C44">
        <v>11</v>
      </c>
      <c r="D44" s="105" t="str">
        <f t="shared" si="1"/>
        <v>Blue</v>
      </c>
    </row>
    <row r="45" spans="1:4" x14ac:dyDescent="0.3">
      <c r="A45" t="s">
        <v>378</v>
      </c>
      <c r="B45" s="1" t="s">
        <v>738</v>
      </c>
      <c r="C45">
        <v>7</v>
      </c>
      <c r="D45" s="105" t="str">
        <f t="shared" si="1"/>
        <v>Green</v>
      </c>
    </row>
    <row r="46" spans="1:4" x14ac:dyDescent="0.3">
      <c r="A46" t="s">
        <v>123</v>
      </c>
      <c r="B46" s="1" t="s">
        <v>354</v>
      </c>
      <c r="C46">
        <v>11</v>
      </c>
      <c r="D46" s="105" t="str">
        <f t="shared" si="1"/>
        <v>Blue</v>
      </c>
    </row>
    <row r="47" spans="1:4" x14ac:dyDescent="0.3">
      <c r="A47" t="s">
        <v>110</v>
      </c>
      <c r="B47" s="1" t="s">
        <v>355</v>
      </c>
      <c r="C47">
        <v>11</v>
      </c>
      <c r="D47" s="105" t="str">
        <f t="shared" si="1"/>
        <v>Blue</v>
      </c>
    </row>
    <row r="48" spans="1:4" x14ac:dyDescent="0.3">
      <c r="A48" t="s">
        <v>112</v>
      </c>
      <c r="B48" s="1" t="s">
        <v>354</v>
      </c>
      <c r="C48">
        <v>10</v>
      </c>
      <c r="D48" s="105" t="str">
        <f t="shared" si="1"/>
        <v>Blue</v>
      </c>
    </row>
    <row r="49" spans="1:4" x14ac:dyDescent="0.3">
      <c r="A49" t="s">
        <v>198</v>
      </c>
      <c r="B49" s="1" t="s">
        <v>354</v>
      </c>
      <c r="C49">
        <v>10</v>
      </c>
      <c r="D49" s="105" t="str">
        <f t="shared" si="1"/>
        <v>Blue</v>
      </c>
    </row>
    <row r="50" spans="1:4" x14ac:dyDescent="0.3">
      <c r="A50" t="s">
        <v>67</v>
      </c>
      <c r="B50" s="1" t="s">
        <v>1368</v>
      </c>
      <c r="C50">
        <v>8</v>
      </c>
      <c r="D50" s="105" t="str">
        <f t="shared" si="1"/>
        <v>Green</v>
      </c>
    </row>
    <row r="51" spans="1:4" x14ac:dyDescent="0.3">
      <c r="A51" t="s">
        <v>13</v>
      </c>
      <c r="B51" s="1" t="s">
        <v>355</v>
      </c>
      <c r="C51">
        <v>11</v>
      </c>
      <c r="D51" s="105" t="str">
        <f t="shared" si="1"/>
        <v>Blue</v>
      </c>
    </row>
    <row r="52" spans="1:4" x14ac:dyDescent="0.3">
      <c r="A52" t="s">
        <v>366</v>
      </c>
      <c r="B52" s="26" t="s">
        <v>1586</v>
      </c>
      <c r="C52">
        <v>7</v>
      </c>
      <c r="D52" s="105" t="str">
        <f t="shared" si="1"/>
        <v>Green</v>
      </c>
    </row>
    <row r="53" spans="1:4" x14ac:dyDescent="0.3">
      <c r="A53" t="s">
        <v>251</v>
      </c>
      <c r="B53" s="1" t="s">
        <v>355</v>
      </c>
      <c r="C53">
        <v>12</v>
      </c>
      <c r="D53" s="105" t="str">
        <f t="shared" si="1"/>
        <v>Blue</v>
      </c>
    </row>
    <row r="54" spans="1:4" x14ac:dyDescent="0.3">
      <c r="A54" t="s">
        <v>365</v>
      </c>
      <c r="B54" s="1" t="s">
        <v>354</v>
      </c>
      <c r="C54">
        <v>11</v>
      </c>
      <c r="D54" s="105" t="str">
        <f t="shared" si="1"/>
        <v>Blue</v>
      </c>
    </row>
    <row r="55" spans="1:4" x14ac:dyDescent="0.3">
      <c r="A55" t="s">
        <v>21</v>
      </c>
      <c r="B55" s="1" t="s">
        <v>1584</v>
      </c>
      <c r="C55">
        <v>12</v>
      </c>
      <c r="D55" s="105" t="str">
        <f t="shared" si="1"/>
        <v>Blue</v>
      </c>
    </row>
    <row r="56" spans="1:4" x14ac:dyDescent="0.3">
      <c r="A56" t="s">
        <v>595</v>
      </c>
      <c r="B56" s="1" t="s">
        <v>1583</v>
      </c>
      <c r="C56">
        <v>8</v>
      </c>
      <c r="D56" s="105" t="str">
        <f t="shared" si="1"/>
        <v>Green</v>
      </c>
    </row>
    <row r="57" spans="1:4" x14ac:dyDescent="0.3">
      <c r="A57" t="s">
        <v>1525</v>
      </c>
      <c r="B57" s="1" t="s">
        <v>1367</v>
      </c>
      <c r="C57">
        <v>6</v>
      </c>
      <c r="D57" s="105" t="str">
        <f t="shared" si="1"/>
        <v>Red</v>
      </c>
    </row>
    <row r="58" spans="1:4" x14ac:dyDescent="0.3">
      <c r="A58" t="s">
        <v>31</v>
      </c>
      <c r="B58" s="1" t="s">
        <v>1584</v>
      </c>
      <c r="C58">
        <v>12</v>
      </c>
      <c r="D58" s="105" t="str">
        <f t="shared" si="1"/>
        <v>Blue</v>
      </c>
    </row>
    <row r="59" spans="1:4" x14ac:dyDescent="0.3">
      <c r="A59" t="s">
        <v>34</v>
      </c>
      <c r="B59" s="1" t="s">
        <v>354</v>
      </c>
      <c r="C59">
        <v>10</v>
      </c>
      <c r="D59" s="105" t="str">
        <f t="shared" si="1"/>
        <v>Blue</v>
      </c>
    </row>
    <row r="60" spans="1:4" x14ac:dyDescent="0.3">
      <c r="A60" t="s">
        <v>1457</v>
      </c>
      <c r="B60" s="1" t="s">
        <v>1368</v>
      </c>
      <c r="C60">
        <v>6</v>
      </c>
      <c r="D60" s="105" t="str">
        <f t="shared" si="1"/>
        <v>Red</v>
      </c>
    </row>
    <row r="61" spans="1:4" x14ac:dyDescent="0.3">
      <c r="A61" t="s">
        <v>1059</v>
      </c>
      <c r="B61" s="1" t="s">
        <v>1368</v>
      </c>
      <c r="C61">
        <v>7</v>
      </c>
      <c r="D61" s="105" t="str">
        <f t="shared" si="1"/>
        <v>Green</v>
      </c>
    </row>
    <row r="62" spans="1:4" x14ac:dyDescent="0.3">
      <c r="A62" t="s">
        <v>618</v>
      </c>
      <c r="B62" s="1" t="s">
        <v>355</v>
      </c>
      <c r="C62">
        <v>9</v>
      </c>
      <c r="D62" s="105" t="str">
        <f t="shared" si="1"/>
        <v>Blue</v>
      </c>
    </row>
    <row r="63" spans="1:4" x14ac:dyDescent="0.3">
      <c r="A63" t="s">
        <v>77</v>
      </c>
      <c r="B63" s="1" t="s">
        <v>355</v>
      </c>
      <c r="C63">
        <v>12</v>
      </c>
      <c r="D63" s="105" t="str">
        <f t="shared" si="1"/>
        <v>Blue</v>
      </c>
    </row>
    <row r="64" spans="1:4" x14ac:dyDescent="0.3">
      <c r="A64" t="s">
        <v>11</v>
      </c>
      <c r="B64" s="1" t="s">
        <v>355</v>
      </c>
      <c r="C64">
        <v>10</v>
      </c>
      <c r="D64" s="105" t="str">
        <f t="shared" si="1"/>
        <v>Blue</v>
      </c>
    </row>
    <row r="65" spans="1:4" x14ac:dyDescent="0.3">
      <c r="A65" t="s">
        <v>1464</v>
      </c>
      <c r="B65" s="1" t="s">
        <v>1368</v>
      </c>
      <c r="C65">
        <v>6</v>
      </c>
      <c r="D65" s="105" t="str">
        <f t="shared" si="1"/>
        <v>Red</v>
      </c>
    </row>
    <row r="66" spans="1:4" x14ac:dyDescent="0.3">
      <c r="A66" t="s">
        <v>74</v>
      </c>
      <c r="B66" s="1" t="s">
        <v>354</v>
      </c>
      <c r="C66">
        <v>11</v>
      </c>
      <c r="D66" s="105" t="str">
        <f t="shared" si="1"/>
        <v>Blue</v>
      </c>
    </row>
    <row r="67" spans="1:4" x14ac:dyDescent="0.3">
      <c r="A67" t="s">
        <v>1468</v>
      </c>
      <c r="B67" s="1" t="s">
        <v>1583</v>
      </c>
      <c r="C67">
        <v>6</v>
      </c>
      <c r="D67" s="105" t="str">
        <f t="shared" si="1"/>
        <v>Red</v>
      </c>
    </row>
    <row r="68" spans="1:4" x14ac:dyDescent="0.3">
      <c r="A68" t="s">
        <v>379</v>
      </c>
      <c r="B68" s="1" t="s">
        <v>1367</v>
      </c>
      <c r="C68">
        <v>7</v>
      </c>
      <c r="D68" s="105" t="str">
        <f t="shared" ref="D68:D90" si="2">IF(OR(C68=5,C68=6),"Red",IF(OR(C68=7,C68=8),"Green","Blue"))</f>
        <v>Green</v>
      </c>
    </row>
    <row r="69" spans="1:4" x14ac:dyDescent="0.3">
      <c r="A69" t="s">
        <v>1382</v>
      </c>
      <c r="B69" s="1" t="s">
        <v>355</v>
      </c>
      <c r="C69">
        <v>9</v>
      </c>
      <c r="D69" s="105" t="str">
        <f t="shared" si="2"/>
        <v>Blue</v>
      </c>
    </row>
    <row r="70" spans="1:4" x14ac:dyDescent="0.3">
      <c r="A70" t="s">
        <v>118</v>
      </c>
      <c r="B70" s="1" t="s">
        <v>354</v>
      </c>
      <c r="C70">
        <v>11</v>
      </c>
      <c r="D70" s="105" t="str">
        <f t="shared" si="2"/>
        <v>Blue</v>
      </c>
    </row>
    <row r="71" spans="1:4" x14ac:dyDescent="0.3">
      <c r="A71" t="s">
        <v>81</v>
      </c>
      <c r="B71" s="1" t="s">
        <v>1584</v>
      </c>
      <c r="C71">
        <v>12</v>
      </c>
      <c r="D71" s="105" t="str">
        <f t="shared" si="2"/>
        <v>Blue</v>
      </c>
    </row>
    <row r="72" spans="1:4" x14ac:dyDescent="0.3">
      <c r="A72" t="s">
        <v>82</v>
      </c>
      <c r="B72" s="1" t="s">
        <v>354</v>
      </c>
      <c r="C72">
        <v>11</v>
      </c>
      <c r="D72" s="105" t="str">
        <f t="shared" si="2"/>
        <v>Blue</v>
      </c>
    </row>
    <row r="73" spans="1:4" x14ac:dyDescent="0.3">
      <c r="A73" t="s">
        <v>655</v>
      </c>
      <c r="B73" s="1" t="s">
        <v>1584</v>
      </c>
      <c r="C73">
        <v>12</v>
      </c>
      <c r="D73" s="105" t="str">
        <f t="shared" si="2"/>
        <v>Blue</v>
      </c>
    </row>
    <row r="74" spans="1:4" x14ac:dyDescent="0.3">
      <c r="A74" t="s">
        <v>416</v>
      </c>
      <c r="B74" s="1" t="s">
        <v>354</v>
      </c>
      <c r="C74">
        <v>9</v>
      </c>
      <c r="D74" s="105" t="str">
        <f t="shared" si="2"/>
        <v>Blue</v>
      </c>
    </row>
    <row r="75" spans="1:4" x14ac:dyDescent="0.3">
      <c r="A75" t="s">
        <v>109</v>
      </c>
      <c r="B75" s="1" t="s">
        <v>738</v>
      </c>
      <c r="C75">
        <v>8</v>
      </c>
      <c r="D75" s="105" t="str">
        <f t="shared" si="2"/>
        <v>Green</v>
      </c>
    </row>
    <row r="76" spans="1:4" x14ac:dyDescent="0.3">
      <c r="A76" t="s">
        <v>417</v>
      </c>
      <c r="B76" s="1" t="s">
        <v>354</v>
      </c>
      <c r="C76">
        <v>12</v>
      </c>
      <c r="D76" s="105" t="str">
        <f t="shared" si="2"/>
        <v>Blue</v>
      </c>
    </row>
    <row r="77" spans="1:4" x14ac:dyDescent="0.3">
      <c r="A77" t="s">
        <v>100</v>
      </c>
      <c r="B77" s="1" t="s">
        <v>1584</v>
      </c>
      <c r="C77">
        <v>12</v>
      </c>
      <c r="D77" s="105" t="str">
        <f t="shared" si="2"/>
        <v>Blue</v>
      </c>
    </row>
    <row r="78" spans="1:4" x14ac:dyDescent="0.3">
      <c r="A78" t="s">
        <v>664</v>
      </c>
      <c r="B78" s="1" t="s">
        <v>355</v>
      </c>
      <c r="C78">
        <v>9</v>
      </c>
      <c r="D78" s="105" t="str">
        <f t="shared" si="2"/>
        <v>Blue</v>
      </c>
    </row>
    <row r="79" spans="1:4" x14ac:dyDescent="0.3">
      <c r="A79" t="s">
        <v>343</v>
      </c>
      <c r="B79" s="1" t="s">
        <v>1583</v>
      </c>
      <c r="C79">
        <v>7</v>
      </c>
      <c r="D79" s="105" t="str">
        <f t="shared" si="2"/>
        <v>Green</v>
      </c>
    </row>
    <row r="80" spans="1:4" x14ac:dyDescent="0.3">
      <c r="A80" t="s">
        <v>238</v>
      </c>
      <c r="B80" s="1" t="s">
        <v>1584</v>
      </c>
      <c r="C80">
        <v>12</v>
      </c>
      <c r="D80" s="105" t="str">
        <f t="shared" si="2"/>
        <v>Blue</v>
      </c>
    </row>
    <row r="81" spans="1:4" x14ac:dyDescent="0.3">
      <c r="A81" t="s">
        <v>347</v>
      </c>
      <c r="B81" s="1" t="s">
        <v>1368</v>
      </c>
      <c r="C81">
        <v>7</v>
      </c>
      <c r="D81" s="105" t="str">
        <f t="shared" si="2"/>
        <v>Green</v>
      </c>
    </row>
    <row r="82" spans="1:4" x14ac:dyDescent="0.3">
      <c r="A82" t="s">
        <v>363</v>
      </c>
      <c r="B82" s="1" t="s">
        <v>1583</v>
      </c>
      <c r="C82">
        <v>8</v>
      </c>
      <c r="D82" s="105" t="str">
        <f t="shared" si="2"/>
        <v>Green</v>
      </c>
    </row>
    <row r="83" spans="1:4" x14ac:dyDescent="0.3">
      <c r="A83" t="s">
        <v>381</v>
      </c>
      <c r="B83" s="1" t="s">
        <v>1583</v>
      </c>
      <c r="C83">
        <v>7</v>
      </c>
      <c r="D83" s="105" t="str">
        <f t="shared" si="2"/>
        <v>Green</v>
      </c>
    </row>
    <row r="84" spans="1:4" x14ac:dyDescent="0.3">
      <c r="A84" t="s">
        <v>705</v>
      </c>
      <c r="B84" s="1" t="s">
        <v>1584</v>
      </c>
      <c r="C84">
        <v>12</v>
      </c>
      <c r="D84" s="105" t="str">
        <f t="shared" si="2"/>
        <v>Blue</v>
      </c>
    </row>
    <row r="85" spans="1:4" x14ac:dyDescent="0.3">
      <c r="A85" t="s">
        <v>369</v>
      </c>
      <c r="B85" s="1" t="s">
        <v>1584</v>
      </c>
      <c r="C85">
        <v>10</v>
      </c>
      <c r="D85" s="105" t="str">
        <f t="shared" si="2"/>
        <v>Blue</v>
      </c>
    </row>
    <row r="86" spans="1:4" x14ac:dyDescent="0.3">
      <c r="A86" t="s">
        <v>80</v>
      </c>
      <c r="B86" s="1" t="s">
        <v>1584</v>
      </c>
      <c r="C86">
        <v>8</v>
      </c>
      <c r="D86" s="105" t="str">
        <f t="shared" si="2"/>
        <v>Green</v>
      </c>
    </row>
    <row r="87" spans="1:4" x14ac:dyDescent="0.3">
      <c r="A87" t="s">
        <v>246</v>
      </c>
      <c r="B87" s="1" t="s">
        <v>1586</v>
      </c>
      <c r="C87">
        <v>11</v>
      </c>
      <c r="D87" s="105" t="str">
        <f t="shared" si="2"/>
        <v>Blue</v>
      </c>
    </row>
    <row r="88" spans="1:4" x14ac:dyDescent="0.3">
      <c r="A88" t="s">
        <v>1481</v>
      </c>
      <c r="B88" s="1" t="s">
        <v>354</v>
      </c>
      <c r="C88">
        <v>10</v>
      </c>
      <c r="D88" s="105" t="str">
        <f t="shared" si="2"/>
        <v>Blue</v>
      </c>
    </row>
    <row r="89" spans="1:4" x14ac:dyDescent="0.3">
      <c r="A89" t="s">
        <v>119</v>
      </c>
      <c r="B89" s="1" t="s">
        <v>355</v>
      </c>
      <c r="C89">
        <v>10</v>
      </c>
      <c r="D89" s="105" t="str">
        <f t="shared" si="2"/>
        <v>Blue</v>
      </c>
    </row>
    <row r="90" spans="1:4" x14ac:dyDescent="0.3">
      <c r="A90" t="s">
        <v>248</v>
      </c>
      <c r="B90" s="1" t="s">
        <v>1367</v>
      </c>
      <c r="C90">
        <v>8</v>
      </c>
      <c r="D90" s="105" t="str">
        <f t="shared" si="2"/>
        <v>Green</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C o E A A B Q S w M E F A A C A A g A 2 Y t B T c 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2 Y t B T 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m L Q U 3 r v G E 7 I Q E A A L s C A A A T A B w A R m 9 y b X V s Y X M v U 2 V j d G l v b j E u b S C i G A A o o B Q A A A A A A A A A A A A A A A A A A A A A A A A A A A B 1 k V 9 L w z A U x d 8 L / Q 4 h e 2 k h F D P 3 R x 1 9 6 h S E I c j q k / M h a 6 9 b o E 0 k u d W N s e 9 u Z l E n e P O S 3 N 9 J 7 j 2 H e K h Q W 8 O W / S 5 n c R R H f q s c 1 G w B 9 Q Y c y 1 k D G E c s r K X t X A W B F P 4 9 m 9 u q a 8 F g c q c b y A p r M B Q + 4 c X N 6 s m D 8 6 u F 9 m o 1 t x + m s a o O 5 V e 7 D H f I U / E 8 h 0 a 3 G s H l f J C g W q d c s M I 2 X W t 8 L q e C 3 Z r K 1 t p s c j k c D w V 7 7 C z C E v c N 5 L / H 7 M E a e E l F b 2 7 A i 6 0 y m 2 C 8 3 L 8 B D y 5 L t Q 6 X S q e M f 7 W u 7 d u f R J / 0 S c T h w H s q w 3 g M C k P Y 4 V G w b z 4 k + C X B R w Q f E 3 x C 8 G n g 9 w Y n o + z k 9 0 y 4 I h 5 c E 1 x e U M J P 5 F r h + Q R J Z Z Z U a E m l l l R s S e W W 0 z / C M Y 0 j b f 7 9 3 9 k n U E s B A i 0 A F A A C A A g A 2 Y t B T c a t r A S n A A A A + A A A A B I A A A A A A A A A A A A A A A A A A A A A A E N v b m Z p Z y 9 Q Y W N r Y W d l L n h t b F B L A Q I t A B Q A A g A I A N m L Q U 0 P y u m r p A A A A O k A A A A T A A A A A A A A A A A A A A A A A P M A A A B b Q 2 9 u d G V u d F 9 U e X B l c 1 0 u e G 1 s U E s B A i 0 A F A A C A A g A 2 Y t B T e u 8 Y T s h A Q A A u w I A A B M A A A A A A A A A A A A A A A A A 5 A E A A E Z v c m 1 1 b G F z L 1 N l Y 3 R p b 2 4 x L m 1 Q S w U G A A A A A A M A A w D C A A A A U g 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v g 8 A A A A A A A C c D 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0 x l Z G d l c 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x l Z G d l c i I g L z 4 8 R W 5 0 c n k g V H l w Z T 0 i R m l s b G V k Q 2 9 t c G x l d G V S Z X N 1 b H R U b 1 d v c m t z a G V l d C I g V m F s d W U 9 I m w x I i A v P j x F b n R y e S B U e X B l P S J S Z W x h d G l v b n N o a X B J b m Z v Q 2 9 u d G F p b m V y I i B W Y W x 1 Z T 0 i c 3 s m c X V v d D t j b 2 x 1 b W 5 D b 3 V u d C Z x d W 9 0 O z o x N y w m c X V v d D t r Z X l D b 2 x 1 b W 5 O Y W 1 l c y Z x d W 9 0 O z p b X S w m c X V v d D t x d W V y e V J l b G F 0 a W 9 u c 2 h p c H M m c X V v d D s 6 W 1 0 s J n F 1 b 3 Q 7 Y 2 9 s d W 1 u S W R l b n R p d G l l c y Z x d W 9 0 O z p b J n F 1 b 3 Q 7 U 2 V j d G l v b j E v T G V k Z 2 V y L 0 N o Y W 5 n Z W Q g V H l w Z S 5 7 Q 2 9 s d W 1 u M S w w f S Z x d W 9 0 O y w m c X V v d D t T Z W N 0 a W 9 u M S 9 M Z W R n Z X I v Q 2 h h b m d l Z C B U e X B l L n t D b 2 x 1 b W 4 y L D F 9 J n F 1 b 3 Q 7 L C Z x d W 9 0 O 1 N l Y 3 R p b 2 4 x L 0 x l Z G d l c i 9 D a G F u Z 2 V k I F R 5 c G U u e 0 N v b H V t b j M s M n 0 m c X V v d D s s J n F 1 b 3 Q 7 U 2 V j d G l v b j E v T G V k Z 2 V y L 0 N o Y W 5 n Z W Q g V H l w Z S 5 7 Q 2 9 s d W 1 u N C w z f S Z x d W 9 0 O y w m c X V v d D t T Z W N 0 a W 9 u M S 9 M Z W R n Z X I v Q 2 h h b m d l Z C B U e X B l L n t D b 2 x 1 b W 4 1 L D R 9 J n F 1 b 3 Q 7 L C Z x d W 9 0 O 1 N l Y 3 R p b 2 4 x L 0 x l Z G d l c i 9 D a G F u Z 2 V k I F R 5 c G U u e 0 N v b H V t b j Y s N X 0 m c X V v d D s s J n F 1 b 3 Q 7 U 2 V j d G l v b j E v T G V k Z 2 V y L 0 N o Y W 5 n Z W Q g V H l w Z S 5 7 Q 2 9 s d W 1 u N y w 2 f S Z x d W 9 0 O y w m c X V v d D t T Z W N 0 a W 9 u M S 9 M Z W R n Z X I v Q 2 h h b m d l Z C B U e X B l L n t D b 2 x 1 b W 4 4 L D d 9 J n F 1 b 3 Q 7 L C Z x d W 9 0 O 1 N l Y 3 R p b 2 4 x L 0 x l Z G d l c i 9 D a G F u Z 2 V k I F R 5 c G U u e 0 N v b H V t b j k s O H 0 m c X V v d D s s J n F 1 b 3 Q 7 U 2 V j d G l v b j E v T G V k Z 2 V y L 0 N o Y W 5 n Z W Q g V H l w Z S 5 7 Q 2 9 s d W 1 u M T A s O X 0 m c X V v d D s s J n F 1 b 3 Q 7 U 2 V j d G l v b j E v T G V k Z 2 V y L 0 N o Y W 5 n Z W Q g V H l w Z S 5 7 Q 2 9 s d W 1 u M T E s M T B 9 J n F 1 b 3 Q 7 L C Z x d W 9 0 O 1 N l Y 3 R p b 2 4 x L 0 x l Z G d l c i 9 D a G F u Z 2 V k I F R 5 c G U u e 0 N v b H V t b j E y L D E x f S Z x d W 9 0 O y w m c X V v d D t T Z W N 0 a W 9 u M S 9 M Z W R n Z X I v Q 2 h h b m d l Z C B U e X B l L n t D b 2 x 1 b W 4 x M y w x M n 0 m c X V v d D s s J n F 1 b 3 Q 7 U 2 V j d G l v b j E v T G V k Z 2 V y L 0 N o Y W 5 n Z W Q g V H l w Z S 5 7 Q 2 9 s d W 1 u M T Q s M T N 9 J n F 1 b 3 Q 7 L C Z x d W 9 0 O 1 N l Y 3 R p b 2 4 x L 0 x l Z G d l c i 9 D a G F u Z 2 V k I F R 5 c G U u e 0 N v b H V t b j E 1 L D E 0 f S Z x d W 9 0 O y w m c X V v d D t T Z W N 0 a W 9 u M S 9 M Z W R n Z X I v Q 2 h h b m d l Z C B U e X B l L n t D b 2 x 1 b W 4 x N i w x N X 0 m c X V v d D s s J n F 1 b 3 Q 7 U 2 V j d G l v b j E v T G V k Z 2 V y L 0 N o Y W 5 n Z W Q g V H l w Z S 5 7 Q 2 9 s d W 1 u M T c s M T Z 9 J n F 1 b 3 Q 7 X S w m c X V v d D t D b 2 x 1 b W 5 D b 3 V u d C Z x d W 9 0 O z o x N y w m c X V v d D t L Z X l D b 2 x 1 b W 5 O Y W 1 l c y Z x d W 9 0 O z p b X S w m c X V v d D t D b 2 x 1 b W 5 J Z G V u d G l 0 a W V z J n F 1 b 3 Q 7 O l s m c X V v d D t T Z W N 0 a W 9 u M S 9 M Z W R n Z X I v Q 2 h h b m d l Z C B U e X B l L n t D b 2 x 1 b W 4 x L D B 9 J n F 1 b 3 Q 7 L C Z x d W 9 0 O 1 N l Y 3 R p b 2 4 x L 0 x l Z G d l c i 9 D a G F u Z 2 V k I F R 5 c G U u e 0 N v b H V t b j I s M X 0 m c X V v d D s s J n F 1 b 3 Q 7 U 2 V j d G l v b j E v T G V k Z 2 V y L 0 N o Y W 5 n Z W Q g V H l w Z S 5 7 Q 2 9 s d W 1 u M y w y f S Z x d W 9 0 O y w m c X V v d D t T Z W N 0 a W 9 u M S 9 M Z W R n Z X I v Q 2 h h b m d l Z C B U e X B l L n t D b 2 x 1 b W 4 0 L D N 9 J n F 1 b 3 Q 7 L C Z x d W 9 0 O 1 N l Y 3 R p b 2 4 x L 0 x l Z G d l c i 9 D a G F u Z 2 V k I F R 5 c G U u e 0 N v b H V t b j U s N H 0 m c X V v d D s s J n F 1 b 3 Q 7 U 2 V j d G l v b j E v T G V k Z 2 V y L 0 N o Y W 5 n Z W Q g V H l w Z S 5 7 Q 2 9 s d W 1 u N i w 1 f S Z x d W 9 0 O y w m c X V v d D t T Z W N 0 a W 9 u M S 9 M Z W R n Z X I v Q 2 h h b m d l Z C B U e X B l L n t D b 2 x 1 b W 4 3 L D Z 9 J n F 1 b 3 Q 7 L C Z x d W 9 0 O 1 N l Y 3 R p b 2 4 x L 0 x l Z G d l c i 9 D a G F u Z 2 V k I F R 5 c G U u e 0 N v b H V t b j g s N 3 0 m c X V v d D s s J n F 1 b 3 Q 7 U 2 V j d G l v b j E v T G V k Z 2 V y L 0 N o Y W 5 n Z W Q g V H l w Z S 5 7 Q 2 9 s d W 1 u O S w 4 f S Z x d W 9 0 O y w m c X V v d D t T Z W N 0 a W 9 u M S 9 M Z W R n Z X I v Q 2 h h b m d l Z C B U e X B l L n t D b 2 x 1 b W 4 x M C w 5 f S Z x d W 9 0 O y w m c X V v d D t T Z W N 0 a W 9 u M S 9 M Z W R n Z X I v Q 2 h h b m d l Z C B U e X B l L n t D b 2 x 1 b W 4 x M S w x M H 0 m c X V v d D s s J n F 1 b 3 Q 7 U 2 V j d G l v b j E v T G V k Z 2 V y L 0 N o Y W 5 n Z W Q g V H l w Z S 5 7 Q 2 9 s d W 1 u M T I s M T F 9 J n F 1 b 3 Q 7 L C Z x d W 9 0 O 1 N l Y 3 R p b 2 4 x L 0 x l Z G d l c i 9 D a G F u Z 2 V k I F R 5 c G U u e 0 N v b H V t b j E z L D E y f S Z x d W 9 0 O y w m c X V v d D t T Z W N 0 a W 9 u M S 9 M Z W R n Z X I v Q 2 h h b m d l Z C B U e X B l L n t D b 2 x 1 b W 4 x N C w x M 3 0 m c X V v d D s s J n F 1 b 3 Q 7 U 2 V j d G l v b j E v T G V k Z 2 V y L 0 N o Y W 5 n Z W Q g V H l w Z S 5 7 Q 2 9 s d W 1 u M T U s M T R 9 J n F 1 b 3 Q 7 L C Z x d W 9 0 O 1 N l Y 3 R p b 2 4 x L 0 x l Z G d l c i 9 D a G F u Z 2 V k I F R 5 c G U u e 0 N v b H V t b j E 2 L D E 1 f S Z x d W 9 0 O y w m c X V v d D t T Z W N 0 a W 9 u M S 9 M Z W R n Z X I v Q 2 h h b m d l Z C B U e X B l L n t D b 2 x 1 b W 4 x N y w x N n 0 m c X V v d D t d L C Z x d W 9 0 O 1 J l b G F 0 a W 9 u c 2 h p c E l u Z m 8 m c X V v d D s 6 W 1 1 9 I i A v P j x F b n R y e S B U e X B l P S J G a W x s U 3 R h d H V z I i B W Y W x 1 Z T 0 i c 0 N v b X B s Z X R l 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X S I g L z 4 8 R W 5 0 c n k g V H l w Z T 0 i R m l s b E N v b H V t b l R 5 c G V z I i B W Y W x 1 Z T 0 i c 0 J n W U d C Z 1 l H Q X d Z R 0 J n a 0 d C Z 1 l H Q m d Z P S I g L z 4 8 R W 5 0 c n k g V H l w Z T 0 i R m l s b E x h c 3 R V c G R h d G V k I i B W Y W x 1 Z T 0 i Z D I w M T g t M D k t M j B U M j M 6 N T U 6 M z c u M D I y M T Q 5 M V o i I C 8 + P E V u d H J 5 I F R 5 c G U 9 I k Z p b G x F c n J v c k N v d W 5 0 I i B W Y W x 1 Z T 0 i b D E i I C 8 + P E V u d H J 5 I F R 5 c G U 9 I k Z p b G x F c n J v c k N v Z G U i I F Z h b H V l P S J z V W 5 r b m 9 3 b i I g L z 4 8 R W 5 0 c n k g V H l w Z T 0 i R m l s b E N v d W 5 0 I i B W Y W x 1 Z T 0 i b D I x M y I g L z 4 8 R W 5 0 c n k g V H l w Z T 0 i Q W R k Z W R U b 0 R h d G F N b 2 R l b C I g V m F s d W U 9 I m w w I i A v P j w v U 3 R h Y m x l R W 5 0 c m l l c z 4 8 L 0 l 0 Z W 0 + P E l 0 Z W 0 + P E l 0 Z W 1 M b 2 N h d G l v b j 4 8 S X R l b V R 5 c G U + R m 9 y b X V s Y T w v S X R l b V R 5 c G U + P E l 0 Z W 1 Q Y X R o P l N l Y 3 R p b 2 4 x L 0 x l Z G d l c i 9 T b 3 V y Y 2 U 8 L 0 l 0 Z W 1 Q Y X R o P j w v S X R l b U x v Y 2 F 0 a W 9 u P j x T d G F i b G V F b n R y a W V z I C 8 + P C 9 J d G V t P j x J d G V t P j x J d G V t T G 9 j Y X R p b 2 4 + P E l 0 Z W 1 U e X B l P k Z v c m 1 1 b G E 8 L 0 l 0 Z W 1 U e X B l P j x J d G V t U G F 0 a D 5 T Z W N 0 a W 9 u M S 9 M Z W R n Z X I v Q 2 h h b m d l Z C U y M F R 5 c G U 8 L 0 l 0 Z W 1 Q Y X R o P j w v S X R l b U x v Y 2 F 0 a W 9 u P j x T d G F i b G V F b n R y a W V z I C 8 + P C 9 J d G V t P j w v S X R l b X M + P C 9 M b 2 N h b F B h Y 2 t h Z 2 V N Z X R h Z G F 0 Y U Z p b G U + F g A A A F B L B Q Y A A A A A A A A A A A A A A A A A A A A A A A A m A Q A A A Q A A A N C M n d 8 B F d E R j H o A w E / C l + s B A A A A K 2 B I J X u 4 F 0 q E M R r o w p R W 2 Q A A A A A C A A A A A A A Q Z g A A A A E A A C A A A A D g O q z c s v n 3 + N / P 2 F H i f B C Z J d 8 h R y y 1 L T l 4 8 w o i S y j c W w A A A A A O g A A A A A I A A C A A A A D + v x S d h x U f G P O 0 Q H K j r Y z u Y 1 P 4 H 8 k u R O v w I B X i q 9 B A h V A A A A A T r H w u c e 8 S w J J H I + 5 F H X O d L s b n F W w 6 d 7 s h n 8 h q 8 / l k p L a m y h W O 5 s K K I o k 9 T s 0 V S P P 0 G + 5 C K y 0 4 N r p X + 3 O e k e + e k o A p r 9 s F e 7 3 2 a C G j X t S 6 T U A A A A D h d W d h Y v b 1 g Y j k e P n v / U p L W I w U b w j x c r n C o V A G R Z A p y X G A b K C U Y U u O 6 u U R 6 N Z k 4 r P P H r W W 6 r 1 1 M p 7 X t 7 D r o q O S < / D a t a M a s h u p > 
</file>

<file path=customXml/itemProps1.xml><?xml version="1.0" encoding="utf-8"?>
<ds:datastoreItem xmlns:ds="http://schemas.openxmlformats.org/officeDocument/2006/customXml" ds:itemID="{1737887B-355C-4590-A7B4-64B2238CE5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Export Data</vt:lpstr>
      <vt:lpstr>Registration Worksheet</vt:lpstr>
      <vt:lpstr>Registrations</vt:lpstr>
      <vt:lpstr>Rides</vt:lpstr>
      <vt:lpstr>Troopmaster Contacts</vt:lpstr>
      <vt:lpstr>Sheet3</vt:lpstr>
      <vt:lpstr>junk</vt:lpstr>
      <vt:lpstr>Contacts</vt:lpstr>
      <vt:lpstr>Patrols 11-19</vt:lpstr>
      <vt:lpstr>Underage Driver</vt:lpstr>
      <vt:lpstr>Patrols</vt:lpstr>
      <vt:lpstr>Sheet1</vt:lpstr>
      <vt:lpstr>Health</vt:lpstr>
      <vt:lpstr>Sheet2</vt:lpstr>
      <vt:lpstr>Contacts!Print_Area</vt:lpstr>
      <vt:lpstr>junk!Print_Area</vt:lpstr>
      <vt:lpstr>Registrations!Print_Area</vt:lpstr>
      <vt:lpstr>Rides!Print_Area</vt:lpstr>
      <vt:lpstr>junk!Print_Titles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M0041375</dc:creator>
  <cp:lastModifiedBy>Lisa Hayes</cp:lastModifiedBy>
  <cp:lastPrinted>2023-09-29T20:45:26Z</cp:lastPrinted>
  <dcterms:created xsi:type="dcterms:W3CDTF">2016-10-17T00:34:09Z</dcterms:created>
  <dcterms:modified xsi:type="dcterms:W3CDTF">2023-09-29T20:48:43Z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2100169203</vt:i4>
  </property>
  <property fmtid="{D5CDD505-2E9C-101B-9397-08002B2CF9AE}" pid="3" name="_NewReviewCycle">
    <vt:lpwstr/>
  </property>
  <property fmtid="{D5CDD505-2E9C-101B-9397-08002B2CF9AE}" pid="4" name="_EmailSubject">
    <vt:lpwstr/>
  </property>
  <property fmtid="{D5CDD505-2E9C-101B-9397-08002B2CF9AE}" pid="5" name="_AuthorEmail">
    <vt:lpwstr>Lisa.Hayes@nissan-usa.com</vt:lpwstr>
  </property>
  <property fmtid="{D5CDD505-2E9C-101B-9397-08002B2CF9AE}" pid="6" name="_AuthorEmailDisplayName">
    <vt:lpwstr>Hayes, Lisa</vt:lpwstr>
  </property>
  <property fmtid="{D5CDD505-2E9C-101B-9397-08002B2CF9AE}" pid="7" name="_ReviewingToolsShownOnce">
    <vt:lpwstr/>
  </property>
</Properties>
</file>