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docs.live.net/2dc0893f24a19b8d/Documents/Scouts/"/>
    </mc:Choice>
  </mc:AlternateContent>
  <xr:revisionPtr revIDLastSave="159" documentId="8_{02DEAE22-6A14-4DC6-8240-6EC095D22B00}" xr6:coauthVersionLast="47" xr6:coauthVersionMax="47" xr10:uidLastSave="{579A79D6-8C26-4E93-BFDD-20855560150D}"/>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Registrations!$A$8:$K$55</definedName>
    <definedName name="F101A1..F101">junk!#REF!</definedName>
    <definedName name="_xlnm.Print_Area" localSheetId="7">Contacts!$A$2:$G$144</definedName>
    <definedName name="_xlnm.Print_Area" localSheetId="6">Registrations!$A$1:$J$8</definedName>
    <definedName name="_xlnm.Print_Area" localSheetId="2">Registrations!$A$1:$D$55</definedName>
    <definedName name="_xlnm.Print_Area" localSheetId="3">Rides!$A$1:$G$36</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5" l="1"/>
  <c r="H7" i="5"/>
  <c r="A11" i="5"/>
  <c r="A10" i="5"/>
  <c r="A26" i="5"/>
  <c r="C59" i="13"/>
  <c r="B59" i="13"/>
  <c r="A24" i="5"/>
  <c r="A30" i="5"/>
  <c r="A29" i="5"/>
  <c r="A28" i="5"/>
  <c r="A27" i="5"/>
  <c r="A36" i="5"/>
  <c r="A22" i="5"/>
  <c r="A13" i="5" l="1"/>
  <c r="A8" i="5"/>
  <c r="A31" i="5"/>
  <c r="A15" i="5"/>
  <c r="A14" i="5"/>
  <c r="A12" i="5"/>
  <c r="A32" i="5"/>
  <c r="A17" i="5"/>
  <c r="I60" i="2" l="1"/>
  <c r="H60" i="2"/>
  <c r="G60" i="2"/>
  <c r="F60" i="2"/>
  <c r="D60" i="2"/>
  <c r="C60" i="2"/>
  <c r="B60" i="2"/>
  <c r="A60" i="2"/>
  <c r="E60" i="2" s="1"/>
  <c r="I59" i="2"/>
  <c r="H59" i="2"/>
  <c r="G59" i="2"/>
  <c r="D59" i="2"/>
  <c r="C59" i="2"/>
  <c r="B59" i="2"/>
  <c r="A59" i="2"/>
  <c r="F59" i="2" s="1"/>
  <c r="I58" i="2"/>
  <c r="H58" i="2"/>
  <c r="G58" i="2"/>
  <c r="F58" i="2"/>
  <c r="D58" i="2"/>
  <c r="C58" i="2"/>
  <c r="B58" i="2"/>
  <c r="A58" i="2"/>
  <c r="E58" i="2" s="1"/>
  <c r="I57" i="2"/>
  <c r="H57" i="2"/>
  <c r="G57" i="2"/>
  <c r="F57" i="2"/>
  <c r="D57" i="2"/>
  <c r="C57" i="2"/>
  <c r="B57" i="2"/>
  <c r="A57" i="2"/>
  <c r="E57" i="2" s="1"/>
  <c r="I56" i="2"/>
  <c r="H56" i="2"/>
  <c r="G56" i="2"/>
  <c r="F56" i="2"/>
  <c r="D56" i="2"/>
  <c r="C56" i="2"/>
  <c r="B56" i="2"/>
  <c r="A56" i="2"/>
  <c r="E56" i="2" s="1"/>
  <c r="I55" i="2"/>
  <c r="H55" i="2"/>
  <c r="G55" i="2"/>
  <c r="D55" i="2"/>
  <c r="C55" i="2"/>
  <c r="B55" i="2"/>
  <c r="A55" i="2"/>
  <c r="I54" i="2"/>
  <c r="H54" i="2"/>
  <c r="G54" i="2"/>
  <c r="D54" i="2"/>
  <c r="C54" i="2"/>
  <c r="B54" i="2"/>
  <c r="A54" i="2"/>
  <c r="I53" i="2"/>
  <c r="H53" i="2"/>
  <c r="G53" i="2"/>
  <c r="D53" i="2"/>
  <c r="C53" i="2"/>
  <c r="B53" i="2"/>
  <c r="A53" i="2"/>
  <c r="I52" i="2"/>
  <c r="H52" i="2"/>
  <c r="G52" i="2"/>
  <c r="D52" i="2"/>
  <c r="C52" i="2"/>
  <c r="B52" i="2"/>
  <c r="A52" i="2"/>
  <c r="I51" i="2"/>
  <c r="H51" i="2"/>
  <c r="G51" i="2"/>
  <c r="D51" i="2"/>
  <c r="C51" i="2"/>
  <c r="B51" i="2"/>
  <c r="A51" i="2"/>
  <c r="I50" i="2"/>
  <c r="H50" i="2"/>
  <c r="G50" i="2"/>
  <c r="D50" i="2"/>
  <c r="C50" i="2"/>
  <c r="B50" i="2"/>
  <c r="A50" i="2"/>
  <c r="I49" i="2"/>
  <c r="H49" i="2"/>
  <c r="G49" i="2"/>
  <c r="D49" i="2"/>
  <c r="C49" i="2"/>
  <c r="B49" i="2"/>
  <c r="A49" i="2"/>
  <c r="I48" i="2"/>
  <c r="H48" i="2"/>
  <c r="G48" i="2"/>
  <c r="D48" i="2"/>
  <c r="C48" i="2"/>
  <c r="B48" i="2"/>
  <c r="A48" i="2"/>
  <c r="I47" i="2"/>
  <c r="H47" i="2"/>
  <c r="G47" i="2"/>
  <c r="D47" i="2"/>
  <c r="C47" i="2"/>
  <c r="B47" i="2"/>
  <c r="A47" i="2"/>
  <c r="I46" i="2"/>
  <c r="H46" i="2"/>
  <c r="G46" i="2"/>
  <c r="D46" i="2"/>
  <c r="C46" i="2"/>
  <c r="B46" i="2"/>
  <c r="A46"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C124" i="2"/>
  <c r="B124" i="2"/>
  <c r="C123" i="2"/>
  <c r="B123" i="2"/>
  <c r="C122" i="2"/>
  <c r="B122" i="2"/>
  <c r="C121" i="2"/>
  <c r="B121" i="2"/>
  <c r="C120" i="2"/>
  <c r="B120" i="2"/>
  <c r="C119" i="2"/>
  <c r="B119" i="2"/>
  <c r="C118" i="2"/>
  <c r="B118" i="2"/>
  <c r="C117" i="2"/>
  <c r="B117" i="2"/>
  <c r="C116" i="2"/>
  <c r="B116" i="2"/>
  <c r="C115" i="2"/>
  <c r="B115" i="2"/>
  <c r="C114" i="2"/>
  <c r="B114" i="2"/>
  <c r="C113" i="2"/>
  <c r="B113" i="2"/>
  <c r="C112" i="2"/>
  <c r="B112" i="2"/>
  <c r="C111" i="2"/>
  <c r="B111" i="2"/>
  <c r="C110" i="2"/>
  <c r="B110" i="2"/>
  <c r="C109" i="2"/>
  <c r="B109" i="2"/>
  <c r="C108" i="2"/>
  <c r="B108" i="2"/>
  <c r="C107" i="2"/>
  <c r="B107" i="2"/>
  <c r="C106" i="2"/>
  <c r="B106"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C4" i="13"/>
  <c r="C3" i="13"/>
  <c r="E46" i="2" l="1"/>
  <c r="F49" i="2"/>
  <c r="E55" i="2"/>
  <c r="F48" i="2"/>
  <c r="F47" i="2"/>
  <c r="F51" i="2"/>
  <c r="E53" i="2"/>
  <c r="F55" i="2"/>
  <c r="E50" i="2"/>
  <c r="E52" i="2"/>
  <c r="F54" i="2"/>
  <c r="E51" i="2"/>
  <c r="F46" i="2"/>
  <c r="E49" i="2"/>
  <c r="E47" i="2"/>
  <c r="E48" i="2"/>
  <c r="F52" i="2"/>
  <c r="F53" i="2"/>
  <c r="E54" i="2"/>
  <c r="F50" i="2"/>
  <c r="E59" i="2"/>
  <c r="C5" i="13"/>
  <c r="D2" i="13"/>
  <c r="A34" i="5" l="1"/>
  <c r="A19" i="5"/>
  <c r="A20" i="5"/>
  <c r="I124" i="2"/>
  <c r="H124" i="2"/>
  <c r="G124" i="2"/>
  <c r="F124" i="2"/>
  <c r="A124" i="2"/>
  <c r="E124" i="2" s="1"/>
  <c r="I123" i="2"/>
  <c r="F123" i="2" s="1"/>
  <c r="H123" i="2"/>
  <c r="G123" i="2"/>
  <c r="A123" i="2"/>
  <c r="E123" i="2" s="1"/>
  <c r="I122" i="2"/>
  <c r="F122" i="2" s="1"/>
  <c r="H122" i="2"/>
  <c r="G122" i="2"/>
  <c r="A122" i="2"/>
  <c r="E122" i="2" s="1"/>
  <c r="I121" i="2"/>
  <c r="F121" i="2" s="1"/>
  <c r="H121" i="2"/>
  <c r="G121" i="2"/>
  <c r="A121" i="2"/>
  <c r="E121" i="2" s="1"/>
  <c r="I120" i="2"/>
  <c r="H120" i="2"/>
  <c r="G120" i="2"/>
  <c r="F120" i="2"/>
  <c r="A120" i="2"/>
  <c r="E120" i="2" s="1"/>
  <c r="I119" i="2"/>
  <c r="F119" i="2" s="1"/>
  <c r="H119" i="2"/>
  <c r="G119" i="2"/>
  <c r="A119" i="2"/>
  <c r="E119" i="2" s="1"/>
  <c r="I118" i="2"/>
  <c r="F118" i="2" s="1"/>
  <c r="H118" i="2"/>
  <c r="G118" i="2"/>
  <c r="A118" i="2"/>
  <c r="E118" i="2" s="1"/>
  <c r="I117" i="2"/>
  <c r="F117" i="2" s="1"/>
  <c r="H117" i="2"/>
  <c r="G117" i="2"/>
  <c r="A117" i="2"/>
  <c r="I116" i="2"/>
  <c r="H116" i="2"/>
  <c r="G116" i="2"/>
  <c r="F116" i="2"/>
  <c r="A116" i="2"/>
  <c r="E116" i="2" s="1"/>
  <c r="I115" i="2"/>
  <c r="F115" i="2" s="1"/>
  <c r="H115" i="2"/>
  <c r="G115" i="2"/>
  <c r="A115" i="2"/>
  <c r="E115" i="2" s="1"/>
  <c r="I114" i="2"/>
  <c r="F114" i="2" s="1"/>
  <c r="H114" i="2"/>
  <c r="G114" i="2"/>
  <c r="A114" i="2"/>
  <c r="E114" i="2" s="1"/>
  <c r="I113" i="2"/>
  <c r="H113" i="2"/>
  <c r="G113" i="2"/>
  <c r="A113" i="2"/>
  <c r="I112" i="2"/>
  <c r="H112" i="2"/>
  <c r="G112" i="2"/>
  <c r="F112" i="2"/>
  <c r="A112" i="2"/>
  <c r="E112" i="2" s="1"/>
  <c r="I111" i="2"/>
  <c r="F111" i="2" s="1"/>
  <c r="H111" i="2"/>
  <c r="G111" i="2"/>
  <c r="A111" i="2"/>
  <c r="E111" i="2" s="1"/>
  <c r="I110" i="2"/>
  <c r="F110" i="2" s="1"/>
  <c r="H110" i="2"/>
  <c r="G110" i="2"/>
  <c r="A110" i="2"/>
  <c r="E110" i="2" s="1"/>
  <c r="I109" i="2"/>
  <c r="F109" i="2" s="1"/>
  <c r="H109" i="2"/>
  <c r="G109" i="2"/>
  <c r="A109" i="2"/>
  <c r="I108" i="2"/>
  <c r="H108" i="2"/>
  <c r="G108" i="2"/>
  <c r="F108" i="2"/>
  <c r="A108" i="2"/>
  <c r="E108" i="2" s="1"/>
  <c r="I107" i="2"/>
  <c r="F107" i="2" s="1"/>
  <c r="H107" i="2"/>
  <c r="G107" i="2"/>
  <c r="A107" i="2"/>
  <c r="E107" i="2" s="1"/>
  <c r="I106" i="2"/>
  <c r="F106" i="2" s="1"/>
  <c r="H106" i="2"/>
  <c r="G106" i="2"/>
  <c r="A106" i="2"/>
  <c r="E106" i="2" s="1"/>
  <c r="I105" i="2"/>
  <c r="F105" i="2" s="1"/>
  <c r="H105" i="2"/>
  <c r="G105" i="2"/>
  <c r="A105" i="2"/>
  <c r="I104" i="2"/>
  <c r="H104" i="2"/>
  <c r="G104" i="2"/>
  <c r="F104" i="2"/>
  <c r="A104" i="2"/>
  <c r="E104" i="2" s="1"/>
  <c r="I103" i="2"/>
  <c r="F103" i="2" s="1"/>
  <c r="H103" i="2"/>
  <c r="G103" i="2"/>
  <c r="A103" i="2"/>
  <c r="E103" i="2" s="1"/>
  <c r="I102" i="2"/>
  <c r="F102" i="2" s="1"/>
  <c r="H102" i="2"/>
  <c r="G102" i="2"/>
  <c r="A102" i="2"/>
  <c r="E102" i="2" s="1"/>
  <c r="I101" i="2"/>
  <c r="F101" i="2" s="1"/>
  <c r="H101" i="2"/>
  <c r="G101" i="2"/>
  <c r="A101" i="2"/>
  <c r="I100" i="2"/>
  <c r="H100" i="2"/>
  <c r="G100" i="2"/>
  <c r="F100" i="2"/>
  <c r="A100" i="2"/>
  <c r="E100" i="2" s="1"/>
  <c r="I99" i="2"/>
  <c r="F99" i="2" s="1"/>
  <c r="H99" i="2"/>
  <c r="G99" i="2"/>
  <c r="A99" i="2"/>
  <c r="E99" i="2" s="1"/>
  <c r="I98" i="2"/>
  <c r="F98" i="2" s="1"/>
  <c r="H98" i="2"/>
  <c r="G98" i="2"/>
  <c r="A98" i="2"/>
  <c r="E98" i="2" s="1"/>
  <c r="I97" i="2"/>
  <c r="F97" i="2" s="1"/>
  <c r="H97" i="2"/>
  <c r="G97" i="2"/>
  <c r="A97" i="2"/>
  <c r="I96" i="2"/>
  <c r="H96" i="2"/>
  <c r="G96" i="2"/>
  <c r="F96" i="2"/>
  <c r="A96" i="2"/>
  <c r="E96" i="2" s="1"/>
  <c r="I95" i="2"/>
  <c r="F95" i="2" s="1"/>
  <c r="H95" i="2"/>
  <c r="G95" i="2"/>
  <c r="A95" i="2"/>
  <c r="E95" i="2" s="1"/>
  <c r="I94" i="2"/>
  <c r="F94" i="2" s="1"/>
  <c r="H94" i="2"/>
  <c r="G94" i="2"/>
  <c r="A94" i="2"/>
  <c r="E94" i="2" s="1"/>
  <c r="I93" i="2"/>
  <c r="F93" i="2" s="1"/>
  <c r="H93" i="2"/>
  <c r="G93" i="2"/>
  <c r="A93" i="2"/>
  <c r="I92" i="2"/>
  <c r="H92" i="2"/>
  <c r="G92" i="2"/>
  <c r="F92" i="2"/>
  <c r="A92" i="2"/>
  <c r="E92" i="2" s="1"/>
  <c r="I91" i="2"/>
  <c r="F91" i="2" s="1"/>
  <c r="H91" i="2"/>
  <c r="G91" i="2"/>
  <c r="A91" i="2"/>
  <c r="E91" i="2" s="1"/>
  <c r="I90" i="2"/>
  <c r="F90" i="2" s="1"/>
  <c r="H90" i="2"/>
  <c r="G90" i="2"/>
  <c r="A90" i="2"/>
  <c r="E90" i="2" s="1"/>
  <c r="I89" i="2"/>
  <c r="F89" i="2" s="1"/>
  <c r="H89" i="2"/>
  <c r="G89" i="2"/>
  <c r="A89" i="2"/>
  <c r="I88" i="2"/>
  <c r="H88" i="2"/>
  <c r="G88" i="2"/>
  <c r="F88" i="2"/>
  <c r="A88" i="2"/>
  <c r="E88" i="2" s="1"/>
  <c r="I87" i="2"/>
  <c r="F87" i="2" s="1"/>
  <c r="H87" i="2"/>
  <c r="G87" i="2"/>
  <c r="A87" i="2"/>
  <c r="E87" i="2" s="1"/>
  <c r="I86" i="2"/>
  <c r="F86" i="2" s="1"/>
  <c r="H86" i="2"/>
  <c r="G86" i="2"/>
  <c r="A86" i="2"/>
  <c r="E86" i="2" s="1"/>
  <c r="I85" i="2"/>
  <c r="F85" i="2" s="1"/>
  <c r="H85" i="2"/>
  <c r="G85" i="2"/>
  <c r="A85" i="2"/>
  <c r="I84" i="2"/>
  <c r="H84" i="2"/>
  <c r="G84" i="2"/>
  <c r="F84" i="2"/>
  <c r="A84" i="2"/>
  <c r="E84" i="2" s="1"/>
  <c r="I83" i="2"/>
  <c r="F83" i="2" s="1"/>
  <c r="H83" i="2"/>
  <c r="G83" i="2"/>
  <c r="A83" i="2"/>
  <c r="E83" i="2" s="1"/>
  <c r="I82" i="2"/>
  <c r="F82" i="2" s="1"/>
  <c r="H82" i="2"/>
  <c r="G82" i="2"/>
  <c r="A82" i="2"/>
  <c r="E82" i="2" s="1"/>
  <c r="I81" i="2"/>
  <c r="F81" i="2" s="1"/>
  <c r="H81" i="2"/>
  <c r="G81" i="2"/>
  <c r="A81" i="2"/>
  <c r="I80" i="2"/>
  <c r="H80" i="2"/>
  <c r="G80" i="2"/>
  <c r="F80" i="2"/>
  <c r="A80" i="2"/>
  <c r="E80" i="2" s="1"/>
  <c r="I79" i="2"/>
  <c r="F79" i="2" s="1"/>
  <c r="H79" i="2"/>
  <c r="G79" i="2"/>
  <c r="A79" i="2"/>
  <c r="E79" i="2" s="1"/>
  <c r="I78" i="2"/>
  <c r="F78" i="2" s="1"/>
  <c r="H78" i="2"/>
  <c r="G78" i="2"/>
  <c r="A78" i="2"/>
  <c r="E78" i="2" s="1"/>
  <c r="I77" i="2"/>
  <c r="F77" i="2" s="1"/>
  <c r="H77" i="2"/>
  <c r="G77" i="2"/>
  <c r="A77" i="2"/>
  <c r="I76" i="2"/>
  <c r="H76" i="2"/>
  <c r="G76" i="2"/>
  <c r="F76" i="2"/>
  <c r="A76" i="2"/>
  <c r="E76" i="2" s="1"/>
  <c r="I75" i="2"/>
  <c r="F75" i="2" s="1"/>
  <c r="H75" i="2"/>
  <c r="G75" i="2"/>
  <c r="A75" i="2"/>
  <c r="E75" i="2" s="1"/>
  <c r="I74" i="2"/>
  <c r="F74" i="2" s="1"/>
  <c r="H74" i="2"/>
  <c r="G74" i="2"/>
  <c r="A74" i="2"/>
  <c r="E74" i="2" s="1"/>
  <c r="I73" i="2"/>
  <c r="F73" i="2" s="1"/>
  <c r="H73" i="2"/>
  <c r="G73" i="2"/>
  <c r="A73" i="2"/>
  <c r="I72" i="2"/>
  <c r="H72" i="2"/>
  <c r="G72" i="2"/>
  <c r="A72" i="2"/>
  <c r="I71" i="2"/>
  <c r="H71" i="2"/>
  <c r="G71" i="2"/>
  <c r="A71" i="2"/>
  <c r="I70" i="2"/>
  <c r="H70" i="2"/>
  <c r="G70" i="2"/>
  <c r="A70" i="2"/>
  <c r="I69" i="2"/>
  <c r="H69" i="2"/>
  <c r="G69" i="2"/>
  <c r="A69" i="2"/>
  <c r="I68" i="2"/>
  <c r="H68" i="2"/>
  <c r="G68" i="2"/>
  <c r="A68" i="2"/>
  <c r="I67" i="2"/>
  <c r="H67" i="2"/>
  <c r="G67" i="2"/>
  <c r="A67" i="2"/>
  <c r="I66" i="2"/>
  <c r="H66" i="2"/>
  <c r="G66" i="2"/>
  <c r="A66" i="2"/>
  <c r="I65" i="2"/>
  <c r="H65" i="2"/>
  <c r="G65" i="2"/>
  <c r="A65" i="2"/>
  <c r="I64" i="2"/>
  <c r="H64" i="2"/>
  <c r="G64" i="2"/>
  <c r="A64" i="2"/>
  <c r="I63" i="2"/>
  <c r="H63" i="2"/>
  <c r="G63" i="2"/>
  <c r="A63" i="2"/>
  <c r="I62" i="2"/>
  <c r="H62" i="2"/>
  <c r="G62" i="2"/>
  <c r="A62" i="2"/>
  <c r="I61" i="2"/>
  <c r="H61" i="2"/>
  <c r="G61" i="2"/>
  <c r="A61" i="2"/>
  <c r="I45" i="2"/>
  <c r="H45" i="2"/>
  <c r="G45" i="2"/>
  <c r="A45" i="2"/>
  <c r="I44" i="2"/>
  <c r="H44" i="2"/>
  <c r="G44" i="2"/>
  <c r="A44" i="2"/>
  <c r="I43" i="2"/>
  <c r="H43" i="2"/>
  <c r="G43" i="2"/>
  <c r="A43" i="2"/>
  <c r="I42" i="2"/>
  <c r="H42" i="2"/>
  <c r="G42" i="2"/>
  <c r="A42" i="2"/>
  <c r="I41" i="2"/>
  <c r="H41" i="2"/>
  <c r="G41" i="2"/>
  <c r="A41" i="2"/>
  <c r="I40" i="2"/>
  <c r="H40" i="2"/>
  <c r="G40" i="2"/>
  <c r="A40" i="2"/>
  <c r="I39" i="2"/>
  <c r="H39" i="2"/>
  <c r="G39" i="2"/>
  <c r="A39" i="2"/>
  <c r="I38" i="2"/>
  <c r="H38" i="2"/>
  <c r="G38" i="2"/>
  <c r="A38" i="2"/>
  <c r="I37" i="2"/>
  <c r="H37" i="2"/>
  <c r="G37" i="2"/>
  <c r="A37" i="2"/>
  <c r="I36" i="2"/>
  <c r="H36" i="2"/>
  <c r="G36" i="2"/>
  <c r="A36" i="2"/>
  <c r="I35" i="2"/>
  <c r="H35" i="2"/>
  <c r="G35" i="2"/>
  <c r="A35" i="2"/>
  <c r="I34" i="2"/>
  <c r="H34" i="2"/>
  <c r="G34" i="2"/>
  <c r="A34" i="2"/>
  <c r="I33" i="2"/>
  <c r="H33" i="2"/>
  <c r="G33" i="2"/>
  <c r="A33" i="2"/>
  <c r="I32" i="2"/>
  <c r="H32" i="2"/>
  <c r="G32" i="2"/>
  <c r="A32" i="2"/>
  <c r="I31" i="2"/>
  <c r="H31" i="2"/>
  <c r="G31" i="2"/>
  <c r="A31" i="2"/>
  <c r="I30" i="2"/>
  <c r="H30" i="2"/>
  <c r="G30" i="2"/>
  <c r="A30" i="2"/>
  <c r="I29" i="2"/>
  <c r="H29" i="2"/>
  <c r="G29" i="2"/>
  <c r="A29" i="2"/>
  <c r="I28" i="2"/>
  <c r="H28" i="2"/>
  <c r="G28" i="2"/>
  <c r="A28" i="2"/>
  <c r="I27" i="2"/>
  <c r="H27" i="2"/>
  <c r="G27" i="2"/>
  <c r="A27" i="2"/>
  <c r="I26" i="2"/>
  <c r="H26" i="2"/>
  <c r="G26" i="2"/>
  <c r="A26" i="2"/>
  <c r="I25" i="2"/>
  <c r="H25" i="2"/>
  <c r="G25" i="2"/>
  <c r="A25" i="2"/>
  <c r="I24" i="2"/>
  <c r="H24" i="2"/>
  <c r="G24" i="2"/>
  <c r="A24" i="2"/>
  <c r="I23" i="2"/>
  <c r="H23" i="2"/>
  <c r="G23" i="2"/>
  <c r="A23" i="2"/>
  <c r="I22" i="2"/>
  <c r="H22" i="2"/>
  <c r="G22" i="2"/>
  <c r="A22" i="2"/>
  <c r="I21" i="2"/>
  <c r="H21" i="2"/>
  <c r="G21" i="2"/>
  <c r="A21" i="2"/>
  <c r="I20" i="2"/>
  <c r="H20" i="2"/>
  <c r="G20" i="2"/>
  <c r="A20" i="2"/>
  <c r="I19" i="2"/>
  <c r="H19" i="2"/>
  <c r="G19" i="2"/>
  <c r="A19" i="2"/>
  <c r="I18" i="2"/>
  <c r="H18" i="2"/>
  <c r="G18" i="2"/>
  <c r="A18" i="2"/>
  <c r="I17" i="2"/>
  <c r="H17" i="2"/>
  <c r="G17" i="2"/>
  <c r="A17" i="2"/>
  <c r="I16" i="2"/>
  <c r="H16" i="2"/>
  <c r="G16" i="2"/>
  <c r="A16" i="2"/>
  <c r="I15" i="2"/>
  <c r="H15" i="2"/>
  <c r="G15" i="2"/>
  <c r="A15" i="2"/>
  <c r="I14" i="2"/>
  <c r="H14" i="2"/>
  <c r="G14" i="2"/>
  <c r="A14" i="2"/>
  <c r="I13" i="2"/>
  <c r="H13" i="2"/>
  <c r="G13" i="2"/>
  <c r="A13" i="2"/>
  <c r="I12" i="2"/>
  <c r="H12" i="2"/>
  <c r="G12" i="2"/>
  <c r="A12" i="2"/>
  <c r="I11" i="2"/>
  <c r="H11" i="2"/>
  <c r="G11" i="2"/>
  <c r="A11" i="2"/>
  <c r="I10" i="2"/>
  <c r="H10" i="2"/>
  <c r="G10" i="2"/>
  <c r="A10" i="2"/>
  <c r="I9" i="2"/>
  <c r="H9" i="2"/>
  <c r="G9" i="2"/>
  <c r="A9" i="2"/>
  <c r="I8" i="2"/>
  <c r="H8" i="2"/>
  <c r="G8" i="2"/>
  <c r="A8" i="2"/>
  <c r="I7" i="2"/>
  <c r="H7" i="2"/>
  <c r="G7" i="2"/>
  <c r="A7" i="2"/>
  <c r="I6" i="2"/>
  <c r="H6" i="2"/>
  <c r="G6" i="2"/>
  <c r="A6" i="2"/>
  <c r="I5" i="2"/>
  <c r="H5" i="2"/>
  <c r="G5" i="2"/>
  <c r="A5" i="2"/>
  <c r="I4" i="2"/>
  <c r="H4" i="2"/>
  <c r="G4" i="2"/>
  <c r="A4" i="2"/>
  <c r="I3" i="2"/>
  <c r="H3" i="2"/>
  <c r="G3" i="2"/>
  <c r="A3" i="2"/>
  <c r="J130" i="2"/>
  <c r="I130" i="2"/>
  <c r="H130" i="2"/>
  <c r="G130" i="2"/>
  <c r="D130" i="2"/>
  <c r="C130" i="2"/>
  <c r="B130" i="2"/>
  <c r="A130" i="2"/>
  <c r="F130" i="2" s="1"/>
  <c r="J129" i="2"/>
  <c r="I129" i="2"/>
  <c r="F129" i="2" s="1"/>
  <c r="H129" i="2"/>
  <c r="G129" i="2"/>
  <c r="D129" i="2"/>
  <c r="C129" i="2"/>
  <c r="B129" i="2"/>
  <c r="A129" i="2"/>
  <c r="E129" i="2" s="1"/>
  <c r="J128" i="2"/>
  <c r="I128" i="2"/>
  <c r="F128" i="2" s="1"/>
  <c r="H128" i="2"/>
  <c r="G128" i="2"/>
  <c r="D128" i="2"/>
  <c r="C128" i="2"/>
  <c r="B128" i="2"/>
  <c r="A128" i="2"/>
  <c r="E128" i="2" s="1"/>
  <c r="J127" i="2"/>
  <c r="I127" i="2"/>
  <c r="H127" i="2"/>
  <c r="G127" i="2"/>
  <c r="F127" i="2"/>
  <c r="D127" i="2"/>
  <c r="C127" i="2"/>
  <c r="B127" i="2"/>
  <c r="A127" i="2"/>
  <c r="E127" i="2" s="1"/>
  <c r="J126" i="2"/>
  <c r="I126" i="2"/>
  <c r="F126" i="2" s="1"/>
  <c r="H126" i="2"/>
  <c r="G126" i="2"/>
  <c r="D126" i="2"/>
  <c r="C126" i="2"/>
  <c r="B126" i="2"/>
  <c r="A126" i="2"/>
  <c r="E126" i="2" s="1"/>
  <c r="J125" i="2"/>
  <c r="I125" i="2"/>
  <c r="H125" i="2"/>
  <c r="G125" i="2"/>
  <c r="F125" i="2"/>
  <c r="D125" i="2"/>
  <c r="C125" i="2"/>
  <c r="B125" i="2"/>
  <c r="A125" i="2"/>
  <c r="E125" i="2" s="1"/>
  <c r="F68" i="2" l="1"/>
  <c r="F72" i="2"/>
  <c r="F71" i="2"/>
  <c r="E64" i="2"/>
  <c r="F66" i="2"/>
  <c r="F70" i="2"/>
  <c r="E71" i="2"/>
  <c r="E72" i="2"/>
  <c r="E68" i="2"/>
  <c r="F69" i="2"/>
  <c r="E70" i="2"/>
  <c r="E63" i="2"/>
  <c r="F67" i="2"/>
  <c r="E23" i="2"/>
  <c r="F25" i="2"/>
  <c r="E27" i="2"/>
  <c r="F33" i="2"/>
  <c r="E35" i="2"/>
  <c r="F41" i="2"/>
  <c r="E43" i="2"/>
  <c r="E3" i="2"/>
  <c r="E7" i="2"/>
  <c r="F45" i="2"/>
  <c r="F4" i="2"/>
  <c r="F20" i="2"/>
  <c r="E22" i="2"/>
  <c r="F32" i="2"/>
  <c r="E34" i="2"/>
  <c r="F40" i="2"/>
  <c r="E42" i="2"/>
  <c r="F3" i="2"/>
  <c r="F11" i="2"/>
  <c r="E8" i="2"/>
  <c r="F10" i="2"/>
  <c r="E12" i="2"/>
  <c r="F14" i="2"/>
  <c r="E16" i="2"/>
  <c r="E20" i="2"/>
  <c r="E11" i="2"/>
  <c r="E6" i="2"/>
  <c r="F13" i="2"/>
  <c r="E15" i="2"/>
  <c r="E19" i="2"/>
  <c r="E29" i="2"/>
  <c r="F31" i="2"/>
  <c r="F39" i="2"/>
  <c r="E4" i="2"/>
  <c r="E18" i="2"/>
  <c r="E24" i="2"/>
  <c r="F26" i="2"/>
  <c r="E28" i="2"/>
  <c r="F30" i="2"/>
  <c r="E32" i="2"/>
  <c r="E36" i="2"/>
  <c r="F38" i="2"/>
  <c r="E44" i="2"/>
  <c r="F7" i="2"/>
  <c r="F8" i="2"/>
  <c r="F19" i="2"/>
  <c r="F28" i="2"/>
  <c r="F36" i="2"/>
  <c r="F15" i="2"/>
  <c r="F16" i="2"/>
  <c r="F9" i="2"/>
  <c r="E14" i="2"/>
  <c r="F23" i="2"/>
  <c r="E26" i="2"/>
  <c r="E31" i="2"/>
  <c r="F37" i="2"/>
  <c r="E39" i="2"/>
  <c r="E40" i="2"/>
  <c r="F43" i="2"/>
  <c r="E62" i="2"/>
  <c r="F5" i="2"/>
  <c r="F6" i="2"/>
  <c r="E10" i="2"/>
  <c r="F12" i="2"/>
  <c r="F17" i="2"/>
  <c r="F18" i="2"/>
  <c r="F21" i="2"/>
  <c r="F22" i="2"/>
  <c r="F24" i="2"/>
  <c r="F27" i="2"/>
  <c r="E30" i="2"/>
  <c r="F34" i="2"/>
  <c r="F35" i="2"/>
  <c r="E38" i="2"/>
  <c r="F42" i="2"/>
  <c r="F44" i="2"/>
  <c r="F64" i="2"/>
  <c r="F65" i="2"/>
  <c r="F63" i="2"/>
  <c r="E66" i="2"/>
  <c r="E67" i="2"/>
  <c r="F62" i="2"/>
  <c r="F61" i="2"/>
  <c r="E77" i="2"/>
  <c r="E85" i="2"/>
  <c r="E101" i="2"/>
  <c r="E109" i="2"/>
  <c r="E117" i="2"/>
  <c r="E17" i="2"/>
  <c r="E25" i="2"/>
  <c r="E37" i="2"/>
  <c r="F113" i="2"/>
  <c r="E41" i="2"/>
  <c r="E61" i="2"/>
  <c r="E69" i="2"/>
  <c r="E93" i="2"/>
  <c r="E5" i="2"/>
  <c r="E9" i="2"/>
  <c r="E13" i="2"/>
  <c r="E21" i="2"/>
  <c r="F29" i="2"/>
  <c r="E33" i="2"/>
  <c r="E45" i="2"/>
  <c r="E65" i="2"/>
  <c r="E73" i="2"/>
  <c r="E81" i="2"/>
  <c r="E89" i="2"/>
  <c r="E97" i="2"/>
  <c r="E105" i="2"/>
  <c r="E113" i="2"/>
  <c r="E130" i="2"/>
  <c r="A16" i="5" l="1"/>
  <c r="A2" i="2" l="1"/>
  <c r="G2" i="2"/>
  <c r="H2" i="2"/>
  <c r="I2" i="2"/>
  <c r="F2" i="2" l="1"/>
  <c r="E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<sst xmlns="http://schemas.openxmlformats.org/spreadsheetml/2006/main" count="4660" uniqueCount="1915">
  <si>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</si>
  <si>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</si>
  <si>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</si>
  <si>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</si>
  <si>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</si>
  <si>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</si>
  <si>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</si>
  <si>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</si>
  <si>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</si>
  <si>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</si>
  <si>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</si>
  <si>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</si>
  <si>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</si>
  <si>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</si>
  <si>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</si>
  <si>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</si>
  <si>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</si>
  <si>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</si>
  <si>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</si>
  <si>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</si>
  <si>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</si>
  <si>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</si>
  <si>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</si>
  <si>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</si>
  <si>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</si>
  <si>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</si>
  <si>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</si>
  <si>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</si>
  <si>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</si>
  <si>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</si>
  <si>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</si>
  <si>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</si>
  <si>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</si>
  <si>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</si>
  <si>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</si>
  <si>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</si>
  <si>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</si>
  <si>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</si>
  <si>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</si>
  <si>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</si>
  <si>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</si>
  <si>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</si>
  <si>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</si>
  <si>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</si>
  <si>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</si>
  <si>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</si>
  <si>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</si>
  <si>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</si>
  <si>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</si>
  <si>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</si>
  <si>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</si>
  <si>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</si>
  <si>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</si>
  <si>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</si>
  <si>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</si>
  <si>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</si>
  <si>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</si>
  <si>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</si>
  <si>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</si>
  <si>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</si>
  <si>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</si>
  <si>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</si>
  <si>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</si>
  <si>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</si>
  <si>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</si>
  <si>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</si>
  <si>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</si>
  <si>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</si>
  <si>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</si>
  <si>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</si>
  <si>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</si>
  <si>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</si>
  <si>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</si>
  <si>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</si>
  <si>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</si>
  <si>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</si>
  <si>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</si>
  <si>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</si>
  <si>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</si>
  <si>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</si>
  <si>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</si>
  <si>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</si>
  <si>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</si>
  <si>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</si>
  <si>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</si>
  <si>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</si>
  <si>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</si>
  <si>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</si>
  <si>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</si>
  <si>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</si>
  <si>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</si>
  <si>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</si>
  <si>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</si>
  <si>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</si>
  <si>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</si>
  <si>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</si>
  <si>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</si>
  <si>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</si>
  <si>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</si>
  <si>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</si>
  <si>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</si>
  <si>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</si>
  <si>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</si>
  <si>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</si>
  <si>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</si>
  <si>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</si>
  <si>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</si>
  <si>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</si>
  <si>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</si>
  <si>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</si>
  <si>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</si>
  <si>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</si>
  <si>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</si>
  <si>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</si>
  <si>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</si>
  <si>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</si>
  <si>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</si>
  <si>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</si>
  <si>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</si>
  <si>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</si>
  <si>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</si>
  <si>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</si>
  <si>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</si>
  <si>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</si>
  <si>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</si>
  <si>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</si>
  <si>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</si>
  <si>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</si>
  <si>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</si>
  <si>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</si>
  <si>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</si>
  <si>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</si>
  <si>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</si>
  <si>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</si>
  <si>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</si>
  <si>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</si>
  <si>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</si>
  <si>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</si>
  <si>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</si>
  <si>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</si>
  <si>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</si>
  <si>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</si>
  <si>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</si>
  <si>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</si>
  <si>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</si>
  <si>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</si>
  <si>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</si>
  <si>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</si>
  <si>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</si>
  <si>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</si>
  <si>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</si>
  <si>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</si>
  <si>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</si>
  <si>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</si>
  <si>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</si>
  <si>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</si>
  <si>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</si>
  <si>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</si>
  <si>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</si>
  <si>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</si>
  <si>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</si>
  <si>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</si>
  <si>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</si>
  <si>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</si>
  <si>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</si>
  <si>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</si>
  <si>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</si>
  <si>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</si>
  <si>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</si>
  <si>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</si>
  <si>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</si>
  <si>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</si>
  <si>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</si>
  <si>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</si>
  <si>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</si>
  <si>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</si>
  <si>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</si>
  <si>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</si>
  <si>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</si>
  <si>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</si>
  <si>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</si>
  <si>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</si>
  <si>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</si>
  <si>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</si>
  <si>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</si>
  <si>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</si>
  <si>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</si>
  <si>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</si>
  <si>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</si>
  <si>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</si>
  <si>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</si>
  <si>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</si>
  <si>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</si>
  <si>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</si>
  <si>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</si>
  <si>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</si>
  <si>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</si>
  <si>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</si>
  <si>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</si>
  <si>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</si>
  <si>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</si>
  <si>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</si>
  <si>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</si>
  <si>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</si>
  <si>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</si>
  <si>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</si>
  <si>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</si>
  <si>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</si>
  <si>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</si>
  <si>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</si>
  <si>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</si>
  <si>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</si>
  <si>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</si>
  <si>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</si>
  <si>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</si>
  <si>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</si>
  <si>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</si>
  <si>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</si>
  <si>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</si>
  <si>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</si>
  <si>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</si>
  <si>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</si>
  <si>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</si>
  <si>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</si>
  <si>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</si>
  <si>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</si>
  <si>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</si>
  <si>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</si>
  <si>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</si>
  <si>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</si>
  <si>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</si>
  <si>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</si>
  <si>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</si>
  <si>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</si>
  <si>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</si>
  <si>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</si>
  <si>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</si>
  <si>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</si>
  <si>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</si>
  <si>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</si>
  <si>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</si>
  <si>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</si>
  <si>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</si>
  <si>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</si>
  <si>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</si>
  <si>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</si>
  <si>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</si>
  <si>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</si>
  <si>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</si>
  <si>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</si>
  <si>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</si>
  <si>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</si>
  <si>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</si>
  <si>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</si>
  <si>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</si>
  <si>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</si>
  <si>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</si>
  <si>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</si>
  <si>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</si>
  <si>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</si>
  <si>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</si>
  <si>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</si>
  <si>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</si>
  <si>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</si>
  <si>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</si>
  <si>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</si>
  <si>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</si>
  <si>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</si>
  <si>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</si>
  <si>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</si>
  <si>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</si>
  <si>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</si>
  <si>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</si>
  <si>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</si>
  <si>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</si>
  <si>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</si>
  <si>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</si>
  <si>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</si>
  <si>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</si>
  <si>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</si>
  <si>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</si>
  <si>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</si>
  <si>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</si>
  <si>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</si>
  <si>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</si>
  <si>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</si>
  <si>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</si>
  <si>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</si>
  <si>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</si>
  <si>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</si>
  <si>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</si>
  <si>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</si>
  <si>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</si>
  <si>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</si>
  <si>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</si>
  <si>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</si>
  <si>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</si>
  <si>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</si>
  <si>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</si>
  <si>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</si>
  <si>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</si>
  <si>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</si>
  <si>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</si>
  <si>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</si>
  <si>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</si>
  <si>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</si>
  <si>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</si>
  <si>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</si>
  <si>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</si>
  <si>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</si>
  <si>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</si>
  <si>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</si>
  <si>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</si>
  <si>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</si>
  <si>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</si>
  <si>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</si>
  <si>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</si>
  <si>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</si>
  <si>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</si>
  <si>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</si>
  <si>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</si>
  <si>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</si>
  <si>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</si>
  <si>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</si>
  <si>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</si>
  <si>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</si>
  <si>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</si>
  <si>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</si>
  <si>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</si>
  <si>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</si>
  <si>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</si>
  <si>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</si>
  <si>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</si>
  <si>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</si>
  <si>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</si>
  <si>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</si>
  <si>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</si>
  <si>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</si>
  <si>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</si>
  <si>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</si>
  <si>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</si>
  <si>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</si>
  <si>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</si>
  <si>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</si>
  <si>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</si>
  <si>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</si>
  <si>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</si>
  <si>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</si>
  <si>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</si>
  <si>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</si>
  <si>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</si>
  <si>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</si>
  <si>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</si>
  <si>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</si>
  <si>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</si>
  <si>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</si>
  <si>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</si>
  <si>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</si>
  <si>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</si>
  <si>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</si>
  <si>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</si>
  <si>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</si>
  <si>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</si>
  <si>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</si>
  <si>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</si>
  <si>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</si>
  <si>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</si>
  <si>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</si>
  <si>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</si>
  <si>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</si>
  <si>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</si>
  <si>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</si>
  <si>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</si>
  <si>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</si>
  <si>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</si>
  <si>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</si>
  <si>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</si>
  <si>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</si>
  <si>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</si>
  <si>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</si>
  <si>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</si>
  <si>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</si>
  <si>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</si>
  <si>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</si>
  <si>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</si>
  <si>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</si>
  <si>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</si>
  <si>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</si>
  <si>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</si>
  <si>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</si>
  <si>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</si>
  <si>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</si>
  <si>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</si>
  <si>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</si>
  <si>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</si>
  <si>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</si>
  <si>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</si>
  <si>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</si>
  <si>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</si>
  <si>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</si>
  <si>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</si>
  <si>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</si>
  <si>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</si>
  <si>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</si>
  <si>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</si>
  <si>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</si>
  <si>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</si>
  <si>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</si>
  <si>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</si>
  <si>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</si>
  <si>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</si>
  <si>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</si>
  <si>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</si>
  <si>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</si>
  <si>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</si>
  <si>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</si>
  <si>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</si>
  <si>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</si>
  <si>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</si>
  <si>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</si>
  <si>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</si>
  <si>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</si>
  <si>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</si>
  <si>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</si>
  <si>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</si>
  <si>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</si>
  <si>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</si>
  <si>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</si>
  <si>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</si>
  <si>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</si>
  <si>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</si>
  <si>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</si>
  <si>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</si>
  <si>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</si>
  <si>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</si>
  <si>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</si>
  <si>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</si>
  <si>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</si>
  <si>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</si>
  <si>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</si>
  <si>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</si>
  <si>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</si>
  <si>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</si>
  <si>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</si>
  <si>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</si>
  <si>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</si>
  <si>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</si>
  <si>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</si>
  <si>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</si>
  <si>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</si>
  <si>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</si>
  <si>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</si>
  <si>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</si>
  <si>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</si>
  <si>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</si>
  <si>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</si>
  <si>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</si>
  <si>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</si>
  <si>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</si>
  <si>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</si>
  <si>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</si>
  <si>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</si>
  <si>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</si>
  <si>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</si>
  <si>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</si>
  <si>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</si>
  <si>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</si>
  <si>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</si>
  <si>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</si>
  <si>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</si>
  <si>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</si>
  <si>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</si>
  <si>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</si>
  <si>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</si>
  <si>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</si>
  <si>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</si>
  <si>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</si>
  <si>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</si>
  <si>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</si>
  <si>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</si>
  <si>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</si>
  <si>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</si>
  <si>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</si>
  <si>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</si>
  <si>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</si>
  <si>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</si>
  <si>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</si>
  <si>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</si>
  <si>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</si>
  <si>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</si>
  <si>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</si>
  <si>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</si>
  <si>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</si>
  <si>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</si>
  <si>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</si>
  <si>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</si>
  <si>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</si>
  <si>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</si>
  <si>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</si>
  <si>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</si>
  <si>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</si>
  <si>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</si>
  <si>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</si>
  <si>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</si>
  <si>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</si>
  <si>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</si>
  <si>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</si>
  <si>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</si>
  <si>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</si>
  <si>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</si>
  <si>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</si>
  <si>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</si>
  <si>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</si>
  <si>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</si>
  <si>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</si>
  <si>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</si>
  <si>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</si>
  <si>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</si>
  <si>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</si>
  <si>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</si>
  <si>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</si>
  <si>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</si>
  <si>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</si>
  <si>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</si>
  <si>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</si>
  <si>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</si>
  <si>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</si>
  <si>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</si>
  <si>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</si>
  <si>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</si>
  <si>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</si>
  <si>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</si>
  <si>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</si>
  <si>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</si>
  <si>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</si>
  <si>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</si>
  <si>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</si>
  <si>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</si>
  <si>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</si>
  <si>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</si>
  <si>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</si>
  <si>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</si>
  <si>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</si>
  <si>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</si>
  <si>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</si>
  <si>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</si>
  <si>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</si>
  <si>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</si>
  <si>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</si>
  <si>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</si>
  <si>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</si>
  <si>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</si>
  <si>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</si>
  <si>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</si>
  <si>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</si>
  <si>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</si>
  <si>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</si>
  <si>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</si>
  <si>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</si>
  <si>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</si>
  <si>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</si>
  <si>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</si>
  <si>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</si>
  <si>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</si>
  <si>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</si>
  <si>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</si>
  <si>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</si>
  <si>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</si>
  <si>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</si>
  <si>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</si>
  <si>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</si>
  <si>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</si>
  <si>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</si>
  <si>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</si>
  <si>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</si>
  <si>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</si>
  <si>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</si>
  <si>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</si>
  <si>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</si>
  <si>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</si>
  <si>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</si>
  <si>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</si>
  <si>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</si>
  <si>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</si>
  <si>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</si>
  <si>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</si>
  <si>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</si>
  <si>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</si>
  <si>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</si>
  <si>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</si>
  <si>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</si>
  <si>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</si>
  <si>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</si>
  <si>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</si>
  <si>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</si>
  <si>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</si>
  <si>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</si>
  <si>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</si>
  <si>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</si>
  <si>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</si>
  <si>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</si>
  <si>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</si>
  <si>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</si>
  <si>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</si>
  <si>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</si>
  <si>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</si>
  <si>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</si>
  <si>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</si>
  <si>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</si>
  <si>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</si>
  <si>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</si>
  <si>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</si>
  <si>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</si>
  <si>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</si>
  <si>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</si>
  <si>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</si>
  <si>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</si>
  <si>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</si>
  <si>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</si>
  <si>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</si>
  <si>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</si>
  <si>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</si>
  <si>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</si>
  <si>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</si>
  <si>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</si>
  <si>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</si>
  <si>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</si>
  <si>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</si>
  <si>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</si>
  <si>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</si>
  <si>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</si>
  <si>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</si>
  <si>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</si>
  <si>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</si>
  <si>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</si>
  <si>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</si>
  <si>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</si>
  <si>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</si>
  <si>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</si>
  <si>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</si>
  <si>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</si>
  <si>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</si>
  <si>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</si>
  <si>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</si>
  <si>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</si>
  <si>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</si>
  <si>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</si>
  <si>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</si>
  <si>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</si>
  <si>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</si>
  <si>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</si>
  <si>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</si>
  <si>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</si>
  <si>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</si>
  <si>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</si>
  <si>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</si>
  <si>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</si>
  <si>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</si>
  <si>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</si>
  <si>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</si>
  <si>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</si>
  <si>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</si>
  <si>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</si>
  <si>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</si>
  <si>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</si>
  <si>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</si>
  <si>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</si>
  <si>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</si>
  <si>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</si>
  <si>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</si>
  <si>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</si>
  <si>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</si>
  <si>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</si>
  <si>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</si>
  <si>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</si>
  <si>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</si>
  <si>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</si>
  <si>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</si>
  <si>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</si>
  <si>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</si>
  <si>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</si>
  <si>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</si>
  <si>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</si>
  <si>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</si>
  <si>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</si>
  <si>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</si>
  <si>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</si>
  <si>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</si>
  <si>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</si>
  <si>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</si>
  <si>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</si>
  <si>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</si>
  <si>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</si>
  <si>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</si>
  <si>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</si>
  <si>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</si>
  <si>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</si>
  <si>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</si>
  <si>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</si>
  <si>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</si>
  <si>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</si>
  <si>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</si>
  <si>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</si>
  <si>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</si>
  <si>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</si>
  <si>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</si>
  <si>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</si>
  <si>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</si>
  <si>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</si>
  <si>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</si>
  <si>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</si>
  <si>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</si>
  <si>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</si>
  <si>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</si>
  <si>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</si>
  <si>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</si>
  <si>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</si>
  <si>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</si>
  <si>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</si>
  <si>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</si>
  <si>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</si>
  <si>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</si>
  <si>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</si>
  <si>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</si>
  <si>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</si>
  <si>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</si>
  <si>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</si>
  <si>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</si>
  <si>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</si>
  <si>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</si>
  <si>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</si>
  <si>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</si>
  <si>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</si>
  <si>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</si>
  <si>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</si>
  <si>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</si>
  <si>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</si>
  <si>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</si>
  <si>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</si>
  <si>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</si>
  <si>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</si>
  <si>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</si>
  <si>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</si>
  <si>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</si>
  <si>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</si>
  <si>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</si>
  <si>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</si>
  <si>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</si>
  <si>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</si>
  <si>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</si>
  <si>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</si>
  <si>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</si>
  <si>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</si>
  <si>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</si>
  <si>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</si>
  <si>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</si>
  <si>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</si>
  <si>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</si>
  <si>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</si>
  <si>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</si>
  <si>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</si>
  <si>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</si>
  <si>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</si>
  <si>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</si>
  <si>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</si>
  <si>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</si>
  <si>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</si>
  <si>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</si>
  <si>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</si>
  <si>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</si>
  <si>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</si>
  <si>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</si>
  <si>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</si>
  <si>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</si>
  <si>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</si>
  <si>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</si>
  <si>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</si>
  <si>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</si>
  <si>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</si>
  <si>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</si>
  <si>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</si>
  <si>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</si>
  <si>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</si>
  <si>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</si>
  <si>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</si>
  <si>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</si>
  <si>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</si>
  <si>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</si>
  <si>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</si>
  <si>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</si>
  <si>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</si>
  <si>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</si>
  <si>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</si>
  <si>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</si>
  <si>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</si>
  <si>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</si>
  <si>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</si>
  <si>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</si>
  <si>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</si>
  <si>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</si>
  <si>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</si>
  <si>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</si>
  <si>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</si>
  <si>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</si>
  <si>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</si>
  <si>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</si>
  <si>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</si>
  <si>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</si>
  <si>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</si>
  <si>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</si>
  <si>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</si>
  <si>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</si>
  <si>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</si>
  <si>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</si>
  <si>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</si>
  <si>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</si>
  <si>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</si>
  <si>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</si>
  <si>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</si>
  <si>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</si>
  <si>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</si>
  <si>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</si>
  <si>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</si>
  <si>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</si>
  <si>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</si>
  <si>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</si>
  <si>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</si>
  <si>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</si>
  <si>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</si>
  <si>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</si>
  <si>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</si>
  <si>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</si>
  <si>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</si>
  <si>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</si>
  <si>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</si>
  <si>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</si>
  <si>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</si>
  <si>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</si>
  <si>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</si>
  <si>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</si>
  <si>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</si>
  <si>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</si>
  <si>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</si>
  <si>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</si>
  <si>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</si>
  <si>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</si>
  <si>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</si>
  <si>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</si>
  <si>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</si>
  <si>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</si>
  <si>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</si>
  <si>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</si>
  <si>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</si>
  <si>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</si>
  <si>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</si>
  <si>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</si>
  <si>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</si>
  <si>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</si>
  <si>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</si>
  <si>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</si>
  <si>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</si>
  <si>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</si>
  <si>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</si>
  <si>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</si>
  <si>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</si>
  <si>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</si>
  <si>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</si>
  <si>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</si>
  <si>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</si>
  <si>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</si>
  <si>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</si>
  <si>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</si>
  <si>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</si>
  <si>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</si>
  <si>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</si>
  <si>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</si>
  <si>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</si>
  <si>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</si>
  <si>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</si>
  <si>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</si>
  <si>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</si>
  <si>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</si>
  <si>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</si>
  <si>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</si>
  <si>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</si>
  <si>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</si>
  <si>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</si>
  <si>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</si>
  <si>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</si>
  <si>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</si>
  <si>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</si>
  <si>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</si>
  <si>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</si>
  <si>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</si>
  <si>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</si>
  <si>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</si>
  <si>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</si>
  <si>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</si>
  <si>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</si>
  <si>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</si>
  <si>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</si>
  <si>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</si>
  <si>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</si>
  <si>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</si>
  <si>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</si>
  <si>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</si>
  <si>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</si>
  <si>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</si>
  <si>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</si>
  <si>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</si>
  <si>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</si>
  <si>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</si>
  <si>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</si>
  <si>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</si>
  <si>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</si>
  <si>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</si>
  <si>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</si>
  <si>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</si>
  <si>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</si>
  <si>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</si>
  <si>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</si>
  <si>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</si>
  <si>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</si>
  <si>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</si>
  <si>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</si>
  <si>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</si>
  <si>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</si>
  <si>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</si>
  <si>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</si>
  <si>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</si>
  <si>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</si>
  <si>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</si>
  <si>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</si>
  <si>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</si>
  <si>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</si>
  <si>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</si>
  <si>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</si>
  <si>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</si>
  <si>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</si>
  <si>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</si>
  <si>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</si>
  <si>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</si>
  <si>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</si>
  <si>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</si>
  <si>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</si>
  <si>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</si>
  <si>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</si>
  <si>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</si>
  <si>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</si>
  <si>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</si>
  <si>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</si>
  <si>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</si>
  <si>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</si>
  <si>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</si>
  <si>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</si>
  <si>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</si>
  <si>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</si>
  <si>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</si>
  <si>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</si>
  <si>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</si>
  <si>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</si>
  <si>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</si>
  <si>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</si>
  <si>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</si>
  <si>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</si>
  <si>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</si>
  <si>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</si>
  <si>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</si>
  <si>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</si>
  <si>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</si>
  <si>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</si>
  <si>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</si>
  <si>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</si>
  <si>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</si>
  <si>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</si>
  <si>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</si>
  <si>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</si>
  <si>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</si>
  <si>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</si>
  <si>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</si>
  <si>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</si>
  <si>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</si>
  <si>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</si>
  <si>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</si>
  <si>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</si>
  <si>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</si>
  <si>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</si>
  <si>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</si>
  <si>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</si>
  <si>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</si>
  <si>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</si>
  <si>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</si>
  <si>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</si>
  <si>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</si>
  <si>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</si>
  <si>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</si>
  <si>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</si>
  <si>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</si>
  <si>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</si>
  <si>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</si>
  <si>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</si>
  <si>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</si>
  <si>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</si>
  <si>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</si>
  <si>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</si>
  <si>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</si>
  <si>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</si>
  <si>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</si>
  <si>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</si>
  <si>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</si>
  <si>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</si>
  <si>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</si>
  <si>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</si>
  <si>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</si>
  <si>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</si>
  <si>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</si>
  <si>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</si>
  <si>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</si>
  <si>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</si>
  <si>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</si>
  <si>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</si>
  <si>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</si>
  <si>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</si>
  <si>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</si>
  <si>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</si>
  <si>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</si>
  <si>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</si>
  <si>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</si>
  <si>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</si>
  <si>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</si>
  <si>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</si>
  <si>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</si>
  <si>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</si>
  <si>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</si>
  <si>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</si>
  <si>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</si>
  <si>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</si>
  <si>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</si>
  <si>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</si>
  <si>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</si>
  <si>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</si>
  <si>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</si>
  <si>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</si>
  <si>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</si>
  <si>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</si>
  <si>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</si>
  <si>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</si>
  <si>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</si>
  <si>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</si>
  <si>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</si>
  <si>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</si>
  <si>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</si>
  <si>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</si>
  <si>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</si>
  <si>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</si>
  <si>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</si>
  <si>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</si>
  <si>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</si>
  <si>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</si>
  <si>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</si>
  <si>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</si>
  <si>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</si>
  <si>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</si>
  <si>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</si>
  <si>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</si>
  <si>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</si>
  <si>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</si>
  <si>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</si>
  <si>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</si>
  <si>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</si>
  <si>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</si>
  <si>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</si>
  <si>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</si>
  <si>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</si>
  <si>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</si>
  <si>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</si>
  <si>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</si>
  <si>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</si>
  <si>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</si>
  <si>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</si>
  <si>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</si>
  <si>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</si>
  <si>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</si>
  <si>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</si>
  <si>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</si>
  <si>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</si>
  <si>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</si>
  <si>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</si>
  <si>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</si>
  <si>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</si>
  <si>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</si>
  <si>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</si>
  <si>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</si>
  <si>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</si>
  <si>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</si>
  <si>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</si>
  <si>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</si>
  <si>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</si>
  <si>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</si>
  <si>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</si>
  <si>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</si>
  <si>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</si>
  <si>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</si>
  <si>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</si>
  <si>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</si>
  <si>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</si>
  <si>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</si>
  <si>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</si>
  <si>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</si>
  <si>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</si>
  <si>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</si>
  <si>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</si>
  <si>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</si>
  <si>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</si>
  <si>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</si>
  <si>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</si>
  <si>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</si>
  <si>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</si>
  <si>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</si>
  <si>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</si>
  <si>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</si>
  <si>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</si>
  <si>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</si>
  <si>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</si>
  <si>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</si>
  <si>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</si>
  <si>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</si>
  <si>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</si>
  <si>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</si>
  <si>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</si>
  <si>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</si>
  <si>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</si>
  <si>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</si>
  <si>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</si>
  <si>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</si>
  <si>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</si>
  <si>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</si>
  <si>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</si>
  <si>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</si>
  <si>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</si>
  <si>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</si>
  <si>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</si>
  <si>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</si>
  <si>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</si>
  <si>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</si>
  <si>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</si>
  <si>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</si>
  <si>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</si>
  <si>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</si>
  <si>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</si>
  <si>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</si>
  <si>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</si>
  <si>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</si>
  <si>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</si>
  <si>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</si>
  <si>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</si>
  <si>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</si>
  <si>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</si>
  <si>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</si>
  <si>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</si>
  <si>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</si>
  <si>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</si>
  <si>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</si>
  <si>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</si>
  <si>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</si>
  <si>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</si>
  <si>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</si>
  <si>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</si>
  <si>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</si>
  <si>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</si>
  <si>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</si>
  <si>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</si>
  <si>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</si>
  <si>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</si>
  <si>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</si>
  <si>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</si>
  <si>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</si>
  <si>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</si>
  <si>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</si>
  <si>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</si>
  <si>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</si>
  <si>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</si>
  <si>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</si>
  <si>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</si>
  <si>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</si>
  <si>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</si>
  <si>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</si>
  <si>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</si>
  <si>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</si>
  <si>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</si>
  <si>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</si>
  <si>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</si>
  <si>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</si>
  <si>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</si>
  <si>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</si>
  <si>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</si>
  <si>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</si>
  <si>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</si>
  <si>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</si>
  <si>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</si>
  <si>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</si>
  <si>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</si>
  <si>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</si>
  <si>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</si>
  <si>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</si>
  <si>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</si>
  <si>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</si>
  <si>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</si>
  <si>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</si>
  <si>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</si>
  <si>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</si>
  <si>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</si>
  <si>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</si>
  <si>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</si>
  <si>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</si>
  <si>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</si>
  <si>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</si>
  <si>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</si>
  <si>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</si>
  <si>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</si>
  <si>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</si>
  <si>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</si>
  <si>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</si>
  <si>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</si>
  <si>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</si>
  <si>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</si>
  <si>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</si>
  <si>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</si>
  <si>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</si>
  <si>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</si>
  <si>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</si>
  <si>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</si>
  <si>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</si>
  <si>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</si>
  <si>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</si>
  <si>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</si>
  <si>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</si>
  <si>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</si>
  <si>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</si>
  <si>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</si>
  <si>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</si>
  <si>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</si>
  <si>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</si>
  <si>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</si>
  <si>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</si>
  <si>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</si>
  <si>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</si>
  <si>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</si>
  <si>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</si>
  <si>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</si>
  <si>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</si>
  <si>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</si>
  <si>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</si>
  <si>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</si>
  <si>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</si>
  <si>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</si>
  <si>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</si>
  <si>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</si>
  <si>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</si>
  <si>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</si>
  <si>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</si>
  <si>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</si>
  <si>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</si>
  <si>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</si>
  <si>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</si>
  <si>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</si>
  <si>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</si>
  <si>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</si>
  <si>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</si>
  <si>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</si>
  <si>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</si>
  <si>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</si>
  <si>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</si>
  <si>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</si>
  <si>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</si>
  <si>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</si>
  <si>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</si>
  <si>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</si>
  <si>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</si>
  <si>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</si>
  <si>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</si>
  <si>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</si>
  <si>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</si>
  <si>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</si>
  <si>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</si>
  <si>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</si>
  <si>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</si>
  <si>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</si>
  <si>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</si>
  <si>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</si>
  <si>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</si>
  <si>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</si>
  <si>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</si>
  <si>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</si>
  <si>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</si>
  <si>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</si>
  <si>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</si>
  <si>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</si>
  <si>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</si>
  <si>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</si>
  <si>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</si>
  <si>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</si>
  <si>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</si>
  <si>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</si>
  <si>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</si>
  <si>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</si>
  <si>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</si>
  <si>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</si>
  <si>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</si>
  <si>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</si>
  <si>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</si>
  <si>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</si>
  <si>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</si>
  <si>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</si>
  <si>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</si>
  <si>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</si>
  <si>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</si>
  <si>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</si>
  <si>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</si>
  <si>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</si>
  <si>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</si>
  <si>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</si>
  <si>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</si>
  <si>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</si>
  <si>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</si>
  <si>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</si>
  <si>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</si>
  <si>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</si>
  <si>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</si>
  <si>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</si>
  <si>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</si>
  <si>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</si>
  <si>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</si>
  <si>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</si>
  <si>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</si>
  <si>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</si>
  <si>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</si>
  <si>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</si>
  <si>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</si>
  <si>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</si>
  <si>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</si>
  <si>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</si>
  <si>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</si>
  <si>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</si>
  <si>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</si>
  <si>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</si>
  <si>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</si>
  <si>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</si>
  <si>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</si>
  <si>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</si>
  <si>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</si>
  <si>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</si>
  <si>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</si>
  <si>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</si>
  <si>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</si>
  <si>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</si>
  <si>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</si>
  <si>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</si>
  <si>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</si>
  <si>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</si>
  <si>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</si>
  <si>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</si>
  <si>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</si>
  <si>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</si>
  <si>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</si>
  <si>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</si>
  <si>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</si>
  <si>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</si>
  <si>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</si>
  <si>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</si>
  <si>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</si>
  <si>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</si>
  <si>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</si>
  <si>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</si>
  <si>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</si>
  <si>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</si>
  <si>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</si>
  <si>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</si>
  <si>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</si>
  <si>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</si>
  <si>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</si>
  <si>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</si>
  <si>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</si>
  <si>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</si>
  <si>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</si>
  <si>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</si>
  <si>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</si>
  <si>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</si>
  <si>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</si>
  <si>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</si>
  <si>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</si>
  <si>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</si>
  <si>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</si>
  <si>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</si>
  <si>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</si>
  <si>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</si>
  <si>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</si>
  <si>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</si>
  <si>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</si>
  <si>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</si>
  <si>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</si>
  <si>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</si>
  <si>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</si>
  <si>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</si>
  <si>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</si>
  <si>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</si>
  <si>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</si>
  <si>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</si>
  <si>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</si>
  <si>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</si>
  <si>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</si>
  <si>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</si>
  <si>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</si>
  <si>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</si>
  <si>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</si>
  <si>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</si>
  <si>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</si>
  <si>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</si>
  <si>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</si>
  <si>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</si>
  <si>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</si>
  <si>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</si>
  <si>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</si>
  <si>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</si>
  <si>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</si>
  <si>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</si>
  <si>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</si>
  <si>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</si>
  <si>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</si>
  <si>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</si>
  <si>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</si>
  <si>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</si>
  <si>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</si>
  <si>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</si>
  <si>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</si>
  <si>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</si>
  <si>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</si>
  <si>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</si>
  <si>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</si>
  <si>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</si>
  <si>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</si>
  <si>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</si>
  <si>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</si>
  <si>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</si>
  <si>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</si>
  <si>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</si>
  <si>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</si>
  <si>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</si>
  <si>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</si>
  <si>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</si>
  <si>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</si>
  <si>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</si>
  <si>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</si>
  <si>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</si>
  <si>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</si>
  <si>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</si>
  <si>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</si>
  <si>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</si>
  <si>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</si>
  <si>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</si>
  <si>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</si>
  <si>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</si>
  <si>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</si>
  <si>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</si>
  <si>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</si>
  <si>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</si>
  <si>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</si>
  <si>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</si>
  <si>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</si>
  <si>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</si>
  <si>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</si>
  <si>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</si>
  <si>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</si>
  <si>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</si>
  <si>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</si>
  <si>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</si>
  <si>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</si>
  <si>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</si>
  <si>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</si>
  <si>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</si>
  <si>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</si>
  <si>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</si>
  <si>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</si>
  <si>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</si>
  <si>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</si>
  <si>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</si>
  <si>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</si>
  <si>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</si>
  <si>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</si>
  <si>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</si>
  <si>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</si>
  <si>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</si>
  <si>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</si>
  <si>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</si>
  <si>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</si>
  <si>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</si>
  <si>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</si>
  <si>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</si>
  <si>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</si>
  <si>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</si>
  <si>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</si>
  <si>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</si>
  <si>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</si>
  <si>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</si>
  <si>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</si>
  <si>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</si>
  <si>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</si>
  <si>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</si>
  <si>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</si>
  <si>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</si>
  <si>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</si>
  <si>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</si>
  <si>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</si>
  <si>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</si>
  <si>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</si>
  <si>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</si>
  <si>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</si>
  <si>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</si>
  <si>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</si>
  <si>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</si>
  <si>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</si>
  <si>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</si>
  <si>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</si>
  <si>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</si>
  <si>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</si>
  <si>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</si>
  <si>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</si>
  <si>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</si>
  <si>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</si>
  <si>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</si>
  <si>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</si>
  <si>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</si>
  <si>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</si>
  <si>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</si>
  <si>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</si>
  <si>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</si>
  <si>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</si>
  <si>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</si>
  <si>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</si>
  <si>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</si>
  <si>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</si>
  <si>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</si>
  <si>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</si>
  <si>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</si>
  <si>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</si>
  <si>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</si>
  <si>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</si>
  <si>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</si>
  <si>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</si>
  <si>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</si>
  <si>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</si>
  <si>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</si>
  <si>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</si>
  <si>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</si>
  <si>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</si>
  <si>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 xml:space="preserve">Rodrigues, Francisco </t>
  </si>
  <si>
    <t>Farmington Hills, MI  48335</t>
  </si>
  <si>
    <t>Patrick Baker pbakerlaw11@gmail.com  248 202 4144
Gaile Baker, gbbaker8@gmail.com; cell: 248-331-5411</t>
  </si>
  <si>
    <t>Rose Rodrigues 2489904331  rosemilli@hotmail.com</t>
  </si>
  <si>
    <t>My Scout(s) have permission to go on this campout:</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</si>
  <si>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</si>
  <si>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</si>
  <si>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</si>
  <si>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</si>
  <si>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</si>
  <si>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</si>
  <si>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</si>
  <si>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</si>
  <si>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</si>
  <si>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</si>
  <si>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</si>
  <si>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</si>
  <si>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</si>
  <si>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</si>
  <si>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</si>
  <si>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</si>
  <si>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</si>
  <si>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</si>
  <si>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</si>
  <si>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</si>
  <si>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</si>
  <si>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</si>
  <si>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</si>
  <si>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</si>
  <si>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</si>
  <si>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</si>
  <si>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</si>
  <si>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</si>
  <si>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No Info</t>
  </si>
  <si>
    <t>Adults</t>
  </si>
  <si>
    <t>UNDERAGE DRIVERS TO CAMP</t>
  </si>
  <si>
    <t>Britta</t>
  </si>
  <si>
    <t>Genslak</t>
  </si>
  <si>
    <t>25127 Lyncastle Street</t>
  </si>
  <si>
    <t>btewilliager@yahoo.com</t>
  </si>
  <si>
    <t>Noah</t>
  </si>
  <si>
    <t>YYGen</t>
  </si>
  <si>
    <t>XXXXXXXXXX</t>
  </si>
  <si>
    <t>Evan</t>
  </si>
  <si>
    <t>(emailed on Wed)</t>
  </si>
  <si>
    <t>Youth</t>
  </si>
  <si>
    <t>Sarah</t>
  </si>
  <si>
    <t>Chavez</t>
  </si>
  <si>
    <t>27110 E Skye Drive</t>
  </si>
  <si>
    <t>chavezs943@gmail.com</t>
  </si>
  <si>
    <t>Liam</t>
  </si>
  <si>
    <t>Clark</t>
  </si>
  <si>
    <t>William</t>
  </si>
  <si>
    <t>Lincoln</t>
  </si>
  <si>
    <t>Clark, Liam</t>
  </si>
  <si>
    <t>YYCla</t>
  </si>
  <si>
    <t>Genslak, Lincoln</t>
  </si>
  <si>
    <t>Manninen</t>
  </si>
  <si>
    <t>23215 Violet St</t>
  </si>
  <si>
    <t>James</t>
  </si>
  <si>
    <t>Manninen, James</t>
  </si>
  <si>
    <t>YYMan</t>
  </si>
  <si>
    <t>No</t>
  </si>
  <si>
    <t>Siblings</t>
  </si>
  <si>
    <t>Emergency Contact Name &amp; Number #1</t>
  </si>
  <si>
    <t>Emergency Contact Name &amp; Number #2</t>
  </si>
  <si>
    <t>Please list any Allergies or Food Concerns</t>
  </si>
  <si>
    <t>Does this Scout need to take any medications while at Camp?</t>
  </si>
  <si>
    <t>Please check when the Scout takes medications::Morning</t>
  </si>
  <si>
    <t>Please check when the Scout takes medications::Other</t>
  </si>
  <si>
    <t>Please check when the Scout takes medications::Afternoon</t>
  </si>
  <si>
    <t>Please check when the Scout takes medications::Evening</t>
  </si>
  <si>
    <t>Evening</t>
  </si>
  <si>
    <t xml:space="preserve">  Meds? No</t>
  </si>
  <si>
    <t xml:space="preserve">  Meds? Yes</t>
  </si>
  <si>
    <t xml:space="preserve">  Meds? </t>
  </si>
  <si>
    <t>Please find a ride for my scout TO camp.</t>
  </si>
  <si>
    <t>Goletz, Adam</t>
  </si>
  <si>
    <t>YYGol</t>
  </si>
  <si>
    <t>Please find a ride for my scout HOME.</t>
  </si>
  <si>
    <t xml:space="preserve">Rychaawski, Clara </t>
  </si>
  <si>
    <t>Dawn</t>
  </si>
  <si>
    <t>Dowds</t>
  </si>
  <si>
    <t>31197 Folsom Rd</t>
  </si>
  <si>
    <t>MI - Farmington Hills</t>
  </si>
  <si>
    <t>ddowds@extrusion.net</t>
  </si>
  <si>
    <t>dawnmiles@juno.com</t>
  </si>
  <si>
    <t>Female</t>
  </si>
  <si>
    <t>none</t>
  </si>
  <si>
    <t>AADow</t>
  </si>
  <si>
    <t>Emily</t>
  </si>
  <si>
    <t>Mullins</t>
  </si>
  <si>
    <t>32425 Dohany Dr</t>
  </si>
  <si>
    <t>248-763-3735</t>
  </si>
  <si>
    <t>emiskewl@aol.com</t>
  </si>
  <si>
    <t>Brady</t>
  </si>
  <si>
    <t>I have arranged a ride for my scout TO camp..</t>
  </si>
  <si>
    <t>I have arranged a ride for my scout HOME.</t>
  </si>
  <si>
    <t>Benjamin</t>
  </si>
  <si>
    <t>Mullins, Brady</t>
  </si>
  <si>
    <t>YYMul</t>
  </si>
  <si>
    <t>None</t>
  </si>
  <si>
    <t>Jason</t>
  </si>
  <si>
    <t>Commerce Township</t>
  </si>
  <si>
    <t>Ely</t>
  </si>
  <si>
    <t>Dan</t>
  </si>
  <si>
    <t>Phillips</t>
  </si>
  <si>
    <t>30048 Fernhill Dr</t>
  </si>
  <si>
    <t>734-558-1458</t>
  </si>
  <si>
    <t>Cameron</t>
  </si>
  <si>
    <t>Pallavi</t>
  </si>
  <si>
    <t>Bapat</t>
  </si>
  <si>
    <t>20110 Angling St</t>
  </si>
  <si>
    <t>Livonia</t>
  </si>
  <si>
    <t>mspallavibapat@gmail.com</t>
  </si>
  <si>
    <t>Vyom</t>
  </si>
  <si>
    <t>Sahasrabuddhe</t>
  </si>
  <si>
    <t>Vyan</t>
  </si>
  <si>
    <t>Ajith</t>
  </si>
  <si>
    <t>meetajith@gmail.com</t>
  </si>
  <si>
    <t>Eruppakkattu</t>
  </si>
  <si>
    <t>Jill</t>
  </si>
  <si>
    <t>Shork</t>
  </si>
  <si>
    <t>Wayne</t>
  </si>
  <si>
    <t>AAEly</t>
  </si>
  <si>
    <t>Phillips, Cameron</t>
  </si>
  <si>
    <t>YYPhi</t>
  </si>
  <si>
    <t>YYSah</t>
  </si>
  <si>
    <t>Sahasrabuddhe, Vyan</t>
  </si>
  <si>
    <t>YYEru</t>
  </si>
  <si>
    <t>Has Ride (Mullins)</t>
  </si>
  <si>
    <t>Pamidimukkala, Madhav</t>
  </si>
  <si>
    <t>Pamidimukkala, Ravi</t>
  </si>
  <si>
    <t>YYPam</t>
  </si>
  <si>
    <t>248-705-8102</t>
  </si>
  <si>
    <t>Charles</t>
  </si>
  <si>
    <t>Bernard</t>
  </si>
  <si>
    <t>30071 Fiddlers Green</t>
  </si>
  <si>
    <t>mkbernard85@gmail.com</t>
  </si>
  <si>
    <t>Dean</t>
  </si>
  <si>
    <t>Frank A Albanese</t>
  </si>
  <si>
    <t>Albanese</t>
  </si>
  <si>
    <t>36875 Howard Road</t>
  </si>
  <si>
    <t>248-835-3606</t>
  </si>
  <si>
    <t>frank.albanese@me.com</t>
  </si>
  <si>
    <t>Nathan</t>
  </si>
  <si>
    <t>Jonathan</t>
  </si>
  <si>
    <t>Genslak, Noah</t>
  </si>
  <si>
    <t>Manninen, Jessica</t>
  </si>
  <si>
    <t>AAMan</t>
  </si>
  <si>
    <t>Bernard, Dean</t>
  </si>
  <si>
    <t>YYBer</t>
  </si>
  <si>
    <t>YYAlb</t>
  </si>
  <si>
    <t>Albanese, Jonathan</t>
  </si>
  <si>
    <t>Eggs</t>
  </si>
  <si>
    <t>Morning</t>
  </si>
  <si>
    <t>Afternoon</t>
  </si>
  <si>
    <t>Bronson</t>
  </si>
  <si>
    <t>28011 Briar Hill Dr</t>
  </si>
  <si>
    <t>karenvandaele48161@gmail.com</t>
  </si>
  <si>
    <t>Karen Bronson 7346256407</t>
  </si>
  <si>
    <t>Steven Bronson 2483024817</t>
  </si>
  <si>
    <t>Christopher</t>
  </si>
  <si>
    <t>19554 Hardy St</t>
  </si>
  <si>
    <t>chris.ely13@gmail.com</t>
  </si>
  <si>
    <t>248 880 5079</t>
  </si>
  <si>
    <t>Britta Genslak 248-705-8102</t>
  </si>
  <si>
    <t>Eric Basista 734-431-7318</t>
  </si>
  <si>
    <t>Eric Basista 734-341-7318</t>
  </si>
  <si>
    <t>Autumn</t>
  </si>
  <si>
    <t>Sarah Chavez 734-777-0449</t>
  </si>
  <si>
    <t>Joe Clark 734-216-2267</t>
  </si>
  <si>
    <t>Dawn Grady 248-756-1414</t>
  </si>
  <si>
    <t>no</t>
  </si>
  <si>
    <t>None so far</t>
  </si>
  <si>
    <t>Bronson, Evan</t>
  </si>
  <si>
    <t>YYBro</t>
  </si>
  <si>
    <t>Albanese, Frank</t>
  </si>
  <si>
    <t>AAAlb</t>
  </si>
  <si>
    <t>Ely, Christopher</t>
  </si>
  <si>
    <t>Manninen, Autumn</t>
  </si>
  <si>
    <t>Shork, Jill</t>
  </si>
  <si>
    <t>AASho</t>
  </si>
  <si>
    <t>Deepna Rose</t>
  </si>
  <si>
    <t>Matthews</t>
  </si>
  <si>
    <t>Veni</t>
  </si>
  <si>
    <t>Peram</t>
  </si>
  <si>
    <t>20015, Boardwalk Blvd</t>
  </si>
  <si>
    <t>Southfield</t>
  </si>
  <si>
    <t>jhansi.peram@gmail.com</t>
  </si>
  <si>
    <t>Pamidimukkala</t>
  </si>
  <si>
    <t>Ravi</t>
  </si>
  <si>
    <t>Eruppakkattu, Deepna Rose</t>
  </si>
  <si>
    <t>Matthews, Chris</t>
  </si>
  <si>
    <t>AAMat</t>
  </si>
  <si>
    <t>Has Ride (Matthews)</t>
  </si>
  <si>
    <t>Lee</t>
  </si>
  <si>
    <t>2025 Family Canoe Camp</t>
  </si>
  <si>
    <t>June 6-8, 2025</t>
  </si>
  <si>
    <t>Cole Canoe Base</t>
  </si>
  <si>
    <t>ANNUAL FAMILY CANOE CAMP</t>
  </si>
  <si>
    <t>Franklin</t>
  </si>
  <si>
    <t>Imel</t>
  </si>
  <si>
    <t>Michael L Imel 248.508.7328</t>
  </si>
  <si>
    <t>Vasicek</t>
  </si>
  <si>
    <t>743 Bywood</t>
  </si>
  <si>
    <t>Clawson</t>
  </si>
  <si>
    <t>Bdvasicek@gmail.com</t>
  </si>
  <si>
    <t>bdvasicek@gmail.com</t>
  </si>
  <si>
    <t>Stephanie Vasicek 248.709.7337</t>
  </si>
  <si>
    <t>Amy Dwelle 248.762.6836</t>
  </si>
  <si>
    <t>Budgery</t>
  </si>
  <si>
    <t>Vyomsahasrabuddhe@gmail.com</t>
  </si>
  <si>
    <t>Pallavi Bapat 7346366113</t>
  </si>
  <si>
    <t>Spring Allergies</t>
  </si>
  <si>
    <t>Zyrtec if needed for allergies</t>
  </si>
  <si>
    <t>Kartikey Bapat 7342186444</t>
  </si>
  <si>
    <t>Cecilia</t>
  </si>
  <si>
    <t>Vestlund</t>
  </si>
  <si>
    <t>5300 Lancaster Lane</t>
  </si>
  <si>
    <t>cecilia.vestlund@vastergarden.org</t>
  </si>
  <si>
    <t>Magnus</t>
  </si>
  <si>
    <t>Karl</t>
  </si>
  <si>
    <t>Cecilia Vestlund 3136555899</t>
  </si>
  <si>
    <t>Magnus Vestlund 2483089825</t>
  </si>
  <si>
    <t>Vince</t>
  </si>
  <si>
    <t>22012 West Brandon Street</t>
  </si>
  <si>
    <t>Vplee444@gmail.com</t>
  </si>
  <si>
    <t>Vincent</t>
  </si>
  <si>
    <t>Mary Bernard 248-302-2369</t>
  </si>
  <si>
    <t>Eleanor</t>
  </si>
  <si>
    <t>Cub Scout Adults &amp; Siblings</t>
  </si>
  <si>
    <t>Prefer to pickup but if needed could drop off but harder in the dark for us to get there in the dark but if that works better we could drop off if you can find someone to pickup Evan</t>
  </si>
  <si>
    <t>Wilburn</t>
  </si>
  <si>
    <t>20209 Woodcreek Blvd</t>
  </si>
  <si>
    <t>Northville</t>
  </si>
  <si>
    <t>jason.m.wilburn@gmail.com</t>
  </si>
  <si>
    <t>Jason Wilburn 7345897461</t>
  </si>
  <si>
    <t>Maureen Wilburn 2485080182</t>
  </si>
  <si>
    <t>madhav</t>
  </si>
  <si>
    <t>pamidimukkala</t>
  </si>
  <si>
    <t>veni j peram</t>
  </si>
  <si>
    <t>Tracy</t>
  </si>
  <si>
    <t>Brunette</t>
  </si>
  <si>
    <t>26021 Old Homestead Drive</t>
  </si>
  <si>
    <t>ktcb11616@gmail.com</t>
  </si>
  <si>
    <t>Ken</t>
  </si>
  <si>
    <t>kbrunette@gmail.com</t>
  </si>
  <si>
    <t>26021 Old Homestead Dr</t>
  </si>
  <si>
    <t>Cutler</t>
  </si>
  <si>
    <t>Tracy Brunette  248-645-4895</t>
  </si>
  <si>
    <t>Ken Brunette  248-707-0189</t>
  </si>
  <si>
    <t>Seasonal allergies</t>
  </si>
  <si>
    <t>Perinpanayagam</t>
  </si>
  <si>
    <t>847-207-5622</t>
  </si>
  <si>
    <t>Jeremy</t>
  </si>
  <si>
    <t>perinpanayagamjeremymmc@gmail.com</t>
  </si>
  <si>
    <t>Benjamin Perinpanayagam 847 207 5622</t>
  </si>
  <si>
    <t>Grace Victoria 313-585-1538</t>
  </si>
  <si>
    <t>Aspinall</t>
  </si>
  <si>
    <t>38373 Lana Ct</t>
  </si>
  <si>
    <t>248-880-8662</t>
  </si>
  <si>
    <t>braspinall@gmail.com</t>
  </si>
  <si>
    <t>248-880-7732</t>
  </si>
  <si>
    <t>charles.d.aspinall@gmail.com</t>
  </si>
  <si>
    <t>Brian Aspinall 248-880-8662</t>
  </si>
  <si>
    <t>Kristen Aspinall 248-318-0346</t>
  </si>
  <si>
    <t>734-502-6659</t>
  </si>
  <si>
    <t>jillshork@outlook.com</t>
  </si>
  <si>
    <t>shorkj1@gee-edu.com</t>
  </si>
  <si>
    <t>Jessica.manninen@gmail.com</t>
  </si>
  <si>
    <t>Jessica Manninen 24852520590</t>
  </si>
  <si>
    <t>Cort Arnold 5173762061</t>
  </si>
  <si>
    <t>Jessica Manninen 2485250590</t>
  </si>
  <si>
    <t>emily.mullins@henkel.com</t>
  </si>
  <si>
    <t>Mrs.</t>
  </si>
  <si>
    <t>Kris Mullins  248-759-4251</t>
  </si>
  <si>
    <t>Jeffrey</t>
  </si>
  <si>
    <t>21222 Larkspur St</t>
  </si>
  <si>
    <t>jdely@sbcglobal.net</t>
  </si>
  <si>
    <t>Jeff</t>
  </si>
  <si>
    <t>Jdely@sbcglobal.net</t>
  </si>
  <si>
    <t>Imel, Franklin</t>
  </si>
  <si>
    <t>YYIme</t>
  </si>
  <si>
    <t>AAIme</t>
  </si>
  <si>
    <t>Vasicek, Brian</t>
  </si>
  <si>
    <t>AAVas</t>
  </si>
  <si>
    <t>Vasicek, William</t>
  </si>
  <si>
    <t>YYVas</t>
  </si>
  <si>
    <t>AABud</t>
  </si>
  <si>
    <t>Vestlund, Magnus</t>
  </si>
  <si>
    <t>AAVes</t>
  </si>
  <si>
    <t>Vestlund, Karl</t>
  </si>
  <si>
    <t>YYVes</t>
  </si>
  <si>
    <t>Vestlund, Cecilia</t>
  </si>
  <si>
    <t>Chavez, Sarah</t>
  </si>
  <si>
    <t>AACha</t>
  </si>
  <si>
    <t>Lee, Vincent</t>
  </si>
  <si>
    <t>AALee</t>
  </si>
  <si>
    <t>Bernard, Eleanor</t>
  </si>
  <si>
    <t>Bernard, Mary</t>
  </si>
  <si>
    <t>Bernard, Jason</t>
  </si>
  <si>
    <t>Wilburn, Colin</t>
  </si>
  <si>
    <t>YYWil</t>
  </si>
  <si>
    <t>pamidimukkala, madhav</t>
  </si>
  <si>
    <t>YYpam</t>
  </si>
  <si>
    <t>Brunette, Ken</t>
  </si>
  <si>
    <t>YYBru</t>
  </si>
  <si>
    <t>Brunette, Cutler</t>
  </si>
  <si>
    <t>Perinpanayagam, Jeremy</t>
  </si>
  <si>
    <t>YYPer</t>
  </si>
  <si>
    <t>Aspinall, Charles</t>
  </si>
  <si>
    <t>YYAsp</t>
  </si>
  <si>
    <t>Mullins, Emily</t>
  </si>
  <si>
    <t>AAMul</t>
  </si>
  <si>
    <t>AABer</t>
  </si>
  <si>
    <t>AABru</t>
  </si>
  <si>
    <t>Mark</t>
  </si>
  <si>
    <t>Phillabaum</t>
  </si>
  <si>
    <t>mark.phillabaum@gmail.com</t>
  </si>
  <si>
    <t>248-980-5441</t>
  </si>
  <si>
    <t>Dan Phiilips 734 558 1458</t>
  </si>
  <si>
    <t>Vicki Phiilips 248 709 6800</t>
  </si>
  <si>
    <t>Frank Albanese</t>
  </si>
  <si>
    <t>Jose</t>
  </si>
  <si>
    <t>Cordoba</t>
  </si>
  <si>
    <t>37813 Ellerly Ln</t>
  </si>
  <si>
    <t>armandocordoba@hotmail.com</t>
  </si>
  <si>
    <t>Jose Armando</t>
  </si>
  <si>
    <t>kgcordoba@hotmail.com</t>
  </si>
  <si>
    <t>Ed</t>
  </si>
  <si>
    <t>Cocagne</t>
  </si>
  <si>
    <t>30127 Ravenscroft St</t>
  </si>
  <si>
    <t>274-277-2676</t>
  </si>
  <si>
    <t>ecocagne@hotmail.com</t>
  </si>
  <si>
    <t>Arthur</t>
  </si>
  <si>
    <t>Chris Matthews</t>
  </si>
  <si>
    <t>Edward Cocagne 734-277-2676</t>
  </si>
  <si>
    <t>DEEPNA ROSE</t>
  </si>
  <si>
    <t>ERUPPAKKATTU</t>
  </si>
  <si>
    <t>36612 Lansbury Ln</t>
  </si>
  <si>
    <t>Ajith, 6168480411</t>
  </si>
  <si>
    <t>Neethu, 2489540934</t>
  </si>
  <si>
    <t>AAPhi</t>
  </si>
  <si>
    <t>Cordoba, Jose</t>
  </si>
  <si>
    <t>AACor</t>
  </si>
  <si>
    <t>Cordoba, Jose Armando</t>
  </si>
  <si>
    <t>YYCor</t>
  </si>
  <si>
    <t>Cocagne, Arthur</t>
  </si>
  <si>
    <t>YYCoc</t>
  </si>
  <si>
    <t>Eruppakkattu, Ajith</t>
  </si>
  <si>
    <t>AAEru</t>
  </si>
  <si>
    <t>Has Ride (Aspinall)</t>
  </si>
  <si>
    <t>Has Ride (Phillips)</t>
  </si>
  <si>
    <t xml:space="preserve">  Meds? No  </t>
  </si>
  <si>
    <t>BACKUP DRIVER</t>
  </si>
  <si>
    <t>Leaving from Church at 4:30 pm</t>
  </si>
  <si>
    <t>Pick up from Church on Sunday</t>
  </si>
  <si>
    <t>Car pool riders, PLEASE make a plan to meet your drivers at their convienence. It's about a 2.5-3 hour drive to camp, and by default we leave Farmington Hills area about 7pm</t>
  </si>
  <si>
    <t>Cole Canoe Base is about 2.5-3 hour drive from Farmington Hills, so plan to leave about 7:30am on Sunday morning in order to pick up scouts at camp around 10am.  Unless other arrangements have been made, drivers will be dropping scouts off at their homes.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</si>
</sst>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sz val="10"/>
      <color rgb="FF000000"/>
      <name val="Calibri"/>
      <family val="2"/>
    </font>
    <font>
      <b/>
      <sz val="10"/>
      <color rgb="FFFF0000"/>
      <name val="Arial"/>
      <family val="2"/>
    </font>
    <font>
      <sz val="8"/>
      <color theme="0"/>
      <name val="Arial"/>
      <family val="2"/>
    </font>
    <font>
      <b/>
      <sz val="16"/>
      <name val="Arial"/>
      <family val="2"/>
    </font>
    <font>
      <sz val="12"/>
      <color rgb="FF222222"/>
      <name val="Arial"/>
      <family val="2"/>
    </font>
    <font>
      <b/>
      <sz val="10"/>
      <color theme="3"/>
      <name val="Arial"/>
      <family val="2"/>
    </font>
    <font>
      <sz val="8"/>
      <color rgb="FF080008"/>
      <name val="Arial"/>
      <family val="2"/>
    </font>
    <font>
      <sz val="11"/>
      <name val="Calibri"/>
      <family val="2"/>
      <scheme val="minor"/>
    </font>
    <font>
      <b/>
      <sz val="10"/>
      <color rgb="FF002060"/>
      <name val="Arial"/>
      <family val="2"/>
    </font>
    <font>
      <sz val="10"/>
      <color rgb="FF002060"/>
      <name val="Arial"/>
      <family val="2"/>
    </font>
  </fonts>
  <fills count="10">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s>
  <borders count="36">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69">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1" xfId="0" applyBorder="1"/>
    <xf numFmtId="0" fontId="0" fillId="0" borderId="11"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5" xfId="0" applyFont="1" applyBorder="1" applyAlignment="1">
      <alignment horizontal="left" vertical="center" wrapText="1"/>
    </xf>
    <xf numFmtId="0" fontId="6" fillId="0" borderId="15"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1" xfId="0" applyFont="1" applyBorder="1"/>
    <xf numFmtId="0" fontId="5" fillId="0" borderId="0" xfId="3"/>
    <xf numFmtId="14" fontId="5" fillId="0" borderId="0" xfId="3" applyNumberFormat="1"/>
    <xf numFmtId="0" fontId="0" fillId="6" borderId="0" xfId="0" applyFill="1"/>
    <xf numFmtId="0" fontId="0" fillId="6" borderId="11" xfId="0" applyFill="1" applyBorder="1"/>
    <xf numFmtId="0" fontId="0" fillId="0" borderId="0" xfId="0" applyAlignment="1">
      <alignment wrapText="1"/>
    </xf>
    <xf numFmtId="0" fontId="6" fillId="6" borderId="0" xfId="0" applyFont="1" applyFill="1"/>
    <xf numFmtId="0" fontId="6" fillId="6" borderId="11" xfId="0" applyFont="1" applyFill="1" applyBorder="1"/>
    <xf numFmtId="0" fontId="6" fillId="0" borderId="11" xfId="0" applyFont="1" applyBorder="1" applyAlignment="1">
      <alignment wrapText="1"/>
    </xf>
    <xf numFmtId="0" fontId="20" fillId="0" borderId="0" xfId="1" applyFont="1" applyAlignment="1" applyProtection="1"/>
    <xf numFmtId="0" fontId="6" fillId="0" borderId="16"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5" xfId="0" applyFont="1" applyBorder="1" applyAlignment="1">
      <alignment horizontal="left" vertical="center" wrapText="1"/>
    </xf>
    <xf numFmtId="0" fontId="8" fillId="7" borderId="18" xfId="1" applyFill="1" applyBorder="1" applyAlignment="1" applyProtection="1">
      <alignment horizontal="center" vertical="center"/>
    </xf>
    <xf numFmtId="0" fontId="22" fillId="7" borderId="19" xfId="0" applyFont="1" applyFill="1" applyBorder="1" applyAlignment="1">
      <alignment vertical="center" wrapText="1"/>
    </xf>
    <xf numFmtId="0" fontId="6" fillId="6" borderId="11"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3" xfId="0" applyFont="1" applyBorder="1"/>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5"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4"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5" xfId="0" applyFont="1" applyFill="1" applyBorder="1" applyAlignment="1">
      <alignment horizontal="center" vertical="center" wrapText="1"/>
    </xf>
    <xf numFmtId="0" fontId="7" fillId="4" borderId="14" xfId="0" applyFont="1" applyFill="1" applyBorder="1" applyAlignment="1">
      <alignment vertical="center" wrapText="1"/>
    </xf>
    <xf numFmtId="0" fontId="7" fillId="8" borderId="14" xfId="0" applyFont="1" applyFill="1" applyBorder="1" applyAlignment="1">
      <alignment vertical="center" wrapText="1"/>
    </xf>
    <xf numFmtId="0" fontId="7" fillId="0" borderId="14" xfId="0" applyFont="1" applyBorder="1" applyAlignment="1">
      <alignment vertical="center"/>
    </xf>
    <xf numFmtId="0" fontId="7" fillId="4" borderId="12"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7" fillId="0" borderId="0" xfId="0" applyFont="1" applyAlignment="1">
      <alignment wrapText="1"/>
    </xf>
    <xf numFmtId="0" fontId="8" fillId="0" borderId="11" xfId="1" applyBorder="1" applyAlignment="1" applyProtection="1"/>
    <xf numFmtId="0" fontId="30" fillId="0" borderId="0" xfId="0" applyFont="1"/>
    <xf numFmtId="0" fontId="2" fillId="0" borderId="0" xfId="5" applyFont="1"/>
    <xf numFmtId="0" fontId="6" fillId="4" borderId="0" xfId="0" applyFont="1" applyFill="1"/>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2"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0" fontId="33" fillId="0" borderId="0" xfId="0" applyFont="1"/>
    <xf numFmtId="22" fontId="6" fillId="0" borderId="0" xfId="0" applyNumberFormat="1" applyFont="1"/>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6" fillId="4" borderId="10" xfId="0" applyFont="1" applyFill="1" applyBorder="1" applyAlignment="1">
      <alignment horizontal="center" vertical="center" wrapText="1"/>
    </xf>
    <xf numFmtId="22" fontId="0" fillId="0" borderId="22" xfId="0" applyNumberFormat="1" applyBorder="1"/>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7" fillId="3"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7" fillId="0" borderId="14" xfId="0" applyFont="1" applyBorder="1"/>
    <xf numFmtId="0" fontId="6" fillId="0" borderId="1" xfId="0" applyFont="1" applyBorder="1" applyAlignment="1">
      <alignment horizontal="left" wrapText="1"/>
    </xf>
    <xf numFmtId="0" fontId="34" fillId="0" borderId="14" xfId="0" applyFont="1" applyBorder="1"/>
    <xf numFmtId="0" fontId="19" fillId="0" borderId="0" xfId="0" applyFont="1" applyAlignment="1">
      <alignment horizontal="left" wrapText="1"/>
    </xf>
    <xf numFmtId="0" fontId="19" fillId="0" borderId="1" xfId="0" applyFont="1" applyBorder="1" applyAlignment="1">
      <alignment horizontal="left" wrapText="1"/>
    </xf>
    <xf numFmtId="0" fontId="7" fillId="0" borderId="12" xfId="0" applyFont="1" applyBorder="1"/>
    <xf numFmtId="0" fontId="6" fillId="0" borderId="15" xfId="0" applyFont="1" applyBorder="1" applyAlignment="1">
      <alignment horizontal="left" wrapText="1"/>
    </xf>
    <xf numFmtId="0" fontId="6" fillId="0" borderId="16" xfId="0" applyFont="1" applyBorder="1" applyAlignment="1">
      <alignment horizontal="left" wrapText="1"/>
    </xf>
    <xf numFmtId="0" fontId="0" fillId="0" borderId="14" xfId="0" applyBorder="1"/>
    <xf numFmtId="0" fontId="35" fillId="4" borderId="1" xfId="0" applyFont="1" applyFill="1" applyBorder="1" applyAlignment="1">
      <alignment horizontal="left" vertical="center" wrapText="1"/>
    </xf>
    <xf numFmtId="0" fontId="0" fillId="0" borderId="29" xfId="0"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37" fillId="0" borderId="0" xfId="0" applyFont="1" applyAlignment="1">
      <alignment vertical="center" wrapText="1"/>
    </xf>
    <xf numFmtId="0" fontId="6" fillId="7" borderId="0" xfId="0" applyFont="1" applyFill="1" applyAlignment="1">
      <alignment horizontal="left" vertical="center" wrapText="1"/>
    </xf>
    <xf numFmtId="0" fontId="7" fillId="0" borderId="0" xfId="0" applyFont="1" applyAlignment="1">
      <alignment horizontal="left" vertical="center"/>
    </xf>
    <xf numFmtId="0" fontId="10" fillId="0" borderId="1" xfId="0" applyFont="1" applyBorder="1" applyAlignment="1">
      <alignment horizontal="center" vertical="center" wrapText="1"/>
    </xf>
    <xf numFmtId="0" fontId="25" fillId="0" borderId="0" xfId="0" applyFont="1" applyAlignment="1">
      <alignment horizontal="center" vertical="center" wrapText="1"/>
    </xf>
    <xf numFmtId="0" fontId="25" fillId="7" borderId="0" xfId="0" applyFont="1" applyFill="1" applyAlignment="1">
      <alignment horizontal="center" vertical="center" wrapText="1"/>
    </xf>
    <xf numFmtId="0" fontId="6" fillId="0" borderId="14" xfId="0" applyFont="1" applyBorder="1" applyAlignment="1">
      <alignment horizontal="center" vertical="center"/>
    </xf>
    <xf numFmtId="0" fontId="6" fillId="4" borderId="10" xfId="0" applyFont="1" applyFill="1" applyBorder="1" applyAlignment="1">
      <alignment horizontal="left" vertical="center" wrapText="1"/>
    </xf>
    <xf numFmtId="0" fontId="0" fillId="0" borderId="0" xfId="0" applyAlignment="1">
      <alignment vertical="center" wrapText="1"/>
    </xf>
    <xf numFmtId="0" fontId="6" fillId="4" borderId="0" xfId="0" applyFont="1" applyFill="1" applyAlignment="1">
      <alignment vertical="center"/>
    </xf>
    <xf numFmtId="0" fontId="6" fillId="7" borderId="0" xfId="0" applyFont="1" applyFill="1" applyAlignment="1">
      <alignment vertical="center"/>
    </xf>
    <xf numFmtId="0" fontId="6" fillId="4" borderId="0" xfId="0" applyFont="1" applyFill="1" applyAlignment="1">
      <alignment vertical="center" wrapText="1"/>
    </xf>
    <xf numFmtId="0" fontId="0" fillId="0" borderId="0" xfId="0" applyAlignment="1">
      <alignment vertical="center"/>
    </xf>
    <xf numFmtId="0" fontId="6" fillId="4" borderId="14" xfId="0" applyFont="1" applyFill="1" applyBorder="1" applyAlignment="1">
      <alignment vertical="center"/>
    </xf>
    <xf numFmtId="0" fontId="6" fillId="4" borderId="1" xfId="0" applyFont="1" applyFill="1" applyBorder="1" applyAlignment="1">
      <alignment horizontal="center" vertical="center"/>
    </xf>
    <xf numFmtId="0" fontId="7" fillId="4" borderId="0" xfId="0" applyFont="1" applyFill="1" applyAlignment="1">
      <alignment horizontal="center" vertical="center"/>
    </xf>
    <xf numFmtId="0" fontId="8" fillId="0" borderId="0" xfId="1" applyAlignment="1" applyProtection="1"/>
    <xf numFmtId="0" fontId="38" fillId="4" borderId="0" xfId="0" applyFont="1" applyFill="1" applyAlignment="1">
      <alignment horizontal="center" vertical="center"/>
    </xf>
    <xf numFmtId="0" fontId="0" fillId="0" borderId="10" xfId="0" applyBorder="1" applyAlignment="1">
      <alignment vertical="center"/>
    </xf>
    <xf numFmtId="0" fontId="6" fillId="0" borderId="10" xfId="0" applyFont="1" applyBorder="1" applyAlignment="1">
      <alignment horizontal="left" wrapText="1"/>
    </xf>
    <xf numFmtId="0" fontId="39" fillId="0" borderId="0" xfId="0" applyFont="1" applyAlignment="1">
      <alignment horizontal="left" vertical="center" wrapText="1" indent="2"/>
    </xf>
    <xf numFmtId="0" fontId="0" fillId="0" borderId="0" xfId="0" applyAlignment="1">
      <alignment horizontal="center" vertical="center"/>
    </xf>
    <xf numFmtId="0" fontId="7" fillId="9"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27" fillId="0" borderId="0" xfId="0" applyFont="1" applyAlignment="1">
      <alignment horizontal="left" vertical="center" wrapText="1" indent="2"/>
    </xf>
    <xf numFmtId="0" fontId="6" fillId="0" borderId="14" xfId="0" applyFont="1" applyBorder="1" applyAlignment="1">
      <alignment horizontal="left" vertical="center"/>
    </xf>
    <xf numFmtId="0" fontId="6" fillId="0" borderId="0" xfId="0" applyFont="1" applyAlignment="1">
      <alignment horizontal="center" wrapText="1"/>
    </xf>
    <xf numFmtId="16" fontId="24" fillId="4" borderId="14" xfId="0" quotePrefix="1" applyNumberFormat="1" applyFont="1" applyFill="1" applyBorder="1" applyAlignment="1">
      <alignment horizontal="left" vertical="center" wrapText="1"/>
    </xf>
    <xf numFmtId="15" fontId="32" fillId="4" borderId="14" xfId="0" applyNumberFormat="1" applyFont="1" applyFill="1" applyBorder="1" applyAlignment="1">
      <alignment horizontal="left" vertical="center" wrapText="1"/>
    </xf>
    <xf numFmtId="0" fontId="24" fillId="4" borderId="1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24" fillId="4" borderId="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9" borderId="28"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30"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29" xfId="0" applyFont="1" applyFill="1" applyBorder="1" applyAlignment="1">
      <alignment horizontal="center" vertical="center"/>
    </xf>
    <xf numFmtId="15" fontId="36" fillId="0" borderId="12" xfId="0" applyNumberFormat="1" applyFont="1" applyBorder="1" applyAlignment="1">
      <alignment horizontal="left"/>
    </xf>
    <xf numFmtId="0" fontId="36" fillId="0" borderId="15" xfId="0" applyFont="1" applyBorder="1" applyAlignment="1">
      <alignment horizontal="left"/>
    </xf>
    <xf numFmtId="0" fontId="36" fillId="0" borderId="16" xfId="0" applyFont="1" applyBorder="1" applyAlignment="1">
      <alignment horizontal="left"/>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7" fillId="3" borderId="2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24" fillId="0" borderId="14" xfId="0" quotePrefix="1" applyFont="1" applyBorder="1"/>
    <xf numFmtId="0" fontId="7" fillId="0" borderId="0" xfId="0" applyFont="1" applyBorder="1"/>
    <xf numFmtId="0" fontId="7" fillId="0" borderId="0" xfId="0" applyFont="1" applyBorder="1" applyAlignment="1">
      <alignment vertical="top" wrapText="1"/>
    </xf>
    <xf numFmtId="0" fontId="0" fillId="0" borderId="0" xfId="0" applyBorder="1"/>
    <xf numFmtId="0" fontId="9" fillId="0" borderId="0" xfId="0" applyFont="1" applyBorder="1"/>
    <xf numFmtId="0" fontId="0" fillId="0" borderId="0" xfId="0" applyBorder="1" applyAlignment="1">
      <alignment vertical="top" wrapText="1"/>
    </xf>
    <xf numFmtId="22" fontId="0" fillId="0" borderId="0" xfId="0" applyNumberFormat="1" applyBorder="1"/>
    <xf numFmtId="0" fontId="40" fillId="0" borderId="10" xfId="3" applyFont="1" applyBorder="1" applyAlignment="1">
      <alignment horizontal="center" vertical="center" wrapText="1"/>
    </xf>
    <xf numFmtId="0" fontId="6" fillId="0" borderId="10" xfId="0" applyFont="1" applyFill="1" applyBorder="1" applyAlignment="1">
      <alignment horizontal="left" vertical="center"/>
    </xf>
    <xf numFmtId="15" fontId="0" fillId="0" borderId="22" xfId="0" applyNumberFormat="1" applyBorder="1"/>
    <xf numFmtId="0" fontId="6" fillId="0" borderId="1" xfId="0" applyFont="1" applyBorder="1" applyAlignment="1">
      <alignment horizontal="left" vertical="center" wrapText="1"/>
    </xf>
    <xf numFmtId="0" fontId="6" fillId="0" borderId="14" xfId="0" applyFont="1" applyFill="1" applyBorder="1" applyAlignment="1">
      <alignment horizontal="left" vertical="center"/>
    </xf>
    <xf numFmtId="0" fontId="6" fillId="0" borderId="0" xfId="0" applyFont="1" applyBorder="1" applyAlignment="1">
      <alignment horizontal="left" vertical="center" wrapText="1"/>
    </xf>
    <xf numFmtId="0" fontId="6" fillId="0" borderId="1" xfId="0" applyFont="1" applyFill="1" applyBorder="1" applyAlignment="1">
      <alignment horizontal="left" vertical="center" wrapText="1"/>
    </xf>
    <xf numFmtId="0" fontId="42" fillId="0" borderId="10" xfId="0" applyFont="1" applyBorder="1" applyAlignment="1">
      <alignment horizontal="left" vertical="center" wrapText="1"/>
    </xf>
    <xf numFmtId="0" fontId="40" fillId="0" borderId="10" xfId="3" applyFont="1" applyBorder="1" applyAlignment="1">
      <alignment horizontal="left" vertical="center"/>
    </xf>
    <xf numFmtId="0" fontId="42" fillId="0" borderId="10" xfId="0" applyFont="1" applyBorder="1" applyAlignment="1">
      <alignment horizontal="left" vertical="center"/>
    </xf>
    <xf numFmtId="0" fontId="6" fillId="0" borderId="10" xfId="0" applyFont="1" applyFill="1" applyBorder="1" applyAlignment="1">
      <alignment horizontal="left" vertical="center" wrapText="1"/>
    </xf>
    <xf numFmtId="16" fontId="7" fillId="3" borderId="20" xfId="0" applyNumberFormat="1" applyFont="1" applyFill="1" applyBorder="1" applyAlignment="1">
      <alignment horizontal="center" vertical="center"/>
    </xf>
    <xf numFmtId="0" fontId="24" fillId="4"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15" fontId="32" fillId="4" borderId="0" xfId="0" applyNumberFormat="1" applyFont="1" applyFill="1" applyBorder="1" applyAlignment="1">
      <alignment horizontal="left" vertical="center" wrapText="1"/>
    </xf>
    <xf numFmtId="0" fontId="10"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0" fillId="7" borderId="14" xfId="0" applyFill="1" applyBorder="1" applyAlignment="1">
      <alignment horizontal="left" vertical="center"/>
    </xf>
    <xf numFmtId="0" fontId="0" fillId="7" borderId="0" xfId="0" applyFill="1" applyBorder="1" applyAlignment="1">
      <alignment horizontal="left" vertical="center"/>
    </xf>
    <xf numFmtId="0" fontId="9" fillId="7" borderId="0" xfId="0" applyFont="1" applyFill="1" applyBorder="1" applyAlignment="1">
      <alignment horizontal="left" vertical="center"/>
    </xf>
    <xf numFmtId="0" fontId="0" fillId="7" borderId="1" xfId="0" applyFill="1" applyBorder="1" applyAlignment="1">
      <alignment horizontal="left" vertical="center" wrapText="1"/>
    </xf>
    <xf numFmtId="0" fontId="6" fillId="7" borderId="0"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41" fillId="0" borderId="0" xfId="0" applyFont="1" applyFill="1" applyBorder="1" applyAlignment="1">
      <alignment horizontal="left" vertical="center"/>
    </xf>
    <xf numFmtId="0" fontId="40" fillId="0" borderId="14" xfId="3" applyFont="1" applyBorder="1" applyAlignment="1">
      <alignment horizontal="left" vertical="center"/>
    </xf>
    <xf numFmtId="0" fontId="41" fillId="0" borderId="0" xfId="0" applyFont="1" applyBorder="1" applyAlignment="1">
      <alignment horizontal="left" vertical="center"/>
    </xf>
    <xf numFmtId="0" fontId="41" fillId="0" borderId="0" xfId="0" applyFont="1" applyBorder="1" applyAlignment="1">
      <alignment horizontal="left" vertical="center" wrapText="1"/>
    </xf>
    <xf numFmtId="0" fontId="6" fillId="0" borderId="12" xfId="0" applyFont="1" applyBorder="1" applyAlignment="1">
      <alignment horizontal="left" vertical="center"/>
    </xf>
    <xf numFmtId="0" fontId="7" fillId="0" borderId="15" xfId="0" applyFont="1" applyBorder="1" applyAlignment="1">
      <alignment horizontal="left" vertical="center"/>
    </xf>
    <xf numFmtId="0" fontId="38" fillId="0" borderId="15" xfId="0" applyFont="1" applyBorder="1" applyAlignment="1">
      <alignment horizontal="left" vertical="center"/>
    </xf>
    <xf numFmtId="0" fontId="0" fillId="0" borderId="16" xfId="0" applyBorder="1" applyAlignment="1">
      <alignment horizontal="left" vertical="center" wrapText="1"/>
    </xf>
    <xf numFmtId="0" fontId="7" fillId="9" borderId="32"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4" borderId="32" xfId="0" applyFont="1" applyFill="1" applyBorder="1" applyAlignment="1">
      <alignment horizontal="center" vertical="center" wrapText="1"/>
    </xf>
    <xf numFmtId="0" fontId="12" fillId="0" borderId="0" xfId="0" applyFont="1" applyBorder="1" applyAlignment="1">
      <alignment horizontal="left" wrapText="1"/>
    </xf>
    <xf numFmtId="0" fontId="6" fillId="0" borderId="0" xfId="0" applyFont="1" applyBorder="1" applyAlignment="1">
      <alignment horizontal="left" wrapText="1"/>
    </xf>
    <xf numFmtId="0" fontId="7" fillId="3" borderId="30" xfId="0" applyFont="1" applyFill="1" applyBorder="1" applyAlignment="1">
      <alignment horizontal="center" vertical="center" wrapText="1"/>
    </xf>
    <xf numFmtId="0" fontId="6" fillId="0" borderId="29" xfId="0" applyFont="1" applyBorder="1" applyAlignment="1">
      <alignment horizontal="center" vertical="center" wrapText="1"/>
    </xf>
    <xf numFmtId="0" fontId="7"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horizontal="left" wrapText="1"/>
    </xf>
    <xf numFmtId="0" fontId="7" fillId="9" borderId="33" xfId="0" applyFont="1" applyFill="1" applyBorder="1" applyAlignment="1">
      <alignment horizontal="center" vertical="center" wrapText="1"/>
    </xf>
    <xf numFmtId="0" fontId="6" fillId="0" borderId="15" xfId="0" applyFont="1" applyBorder="1" applyAlignment="1">
      <alignment horizontal="left" vertical="center"/>
    </xf>
    <xf numFmtId="0" fontId="42" fillId="0" borderId="34" xfId="0" applyFont="1" applyBorder="1" applyAlignment="1">
      <alignment horizontal="left" vertical="center" wrapText="1"/>
    </xf>
    <xf numFmtId="0" fontId="42" fillId="0" borderId="34" xfId="0" applyFont="1" applyFill="1" applyBorder="1" applyAlignment="1">
      <alignment horizontal="left" vertical="center"/>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0"/>
  <tableStyles count="0" defaultTableStyle="TableStyleMedium2" defaultPivotStyle="PivotStyleLight16"/>
  <colors>
    <mruColors>
      <color rgb="FFFFFFCC"/>
      <color rgb="FFCCFFFF"/>
      <color rgb="FF99CC00"/>
      <color rgb="FF66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erinpanayagamjeremymmc@gmail.com" TargetMode="External"/><Relationship Id="rId2" Type="http://schemas.openxmlformats.org/officeDocument/2006/relationships/hyperlink" Target="mailto:Vyomsahasrabuddhe@gmail.com" TargetMode="External"/><Relationship Id="rId1" Type="http://schemas.openxmlformats.org/officeDocument/2006/relationships/hyperlink" Target="mailto:kbrunette@gmail.com"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47"/>
  <sheetViews>
    <sheetView showOutlineSymbols="0" workbookViewId="0">
      <selection activeCell="Q51" sqref="Q51"/>
    </sheetView>
  </sheetViews>
  <sheetFormatPr defaultRowHeight="13.2" x14ac:dyDescent="0.25"/>
  <sheetData>
    <row r="1" spans="1:65" x14ac:dyDescent="0.25">
      <c r="A1" t="s">
        <v>1259</v>
      </c>
      <c r="B1" t="s">
        <v>1260</v>
      </c>
      <c r="C1" t="s">
        <v>1261</v>
      </c>
      <c r="D1" t="s">
        <v>1262</v>
      </c>
      <c r="E1" t="s">
        <v>1263</v>
      </c>
      <c r="F1" t="s">
        <v>1264</v>
      </c>
      <c r="G1" t="s">
        <v>1265</v>
      </c>
      <c r="H1" t="s">
        <v>1266</v>
      </c>
      <c r="I1" t="s">
        <v>1267</v>
      </c>
      <c r="J1" t="s">
        <v>1268</v>
      </c>
      <c r="K1" t="s">
        <v>1269</v>
      </c>
      <c r="L1" t="s">
        <v>1270</v>
      </c>
      <c r="M1" t="s">
        <v>1271</v>
      </c>
      <c r="N1" t="s">
        <v>1272</v>
      </c>
      <c r="O1" t="s">
        <v>1273</v>
      </c>
      <c r="P1" t="s">
        <v>1274</v>
      </c>
      <c r="Q1" t="s">
        <v>1275</v>
      </c>
      <c r="R1" t="s">
        <v>1276</v>
      </c>
      <c r="S1" t="s">
        <v>1277</v>
      </c>
      <c r="T1" t="s">
        <v>1278</v>
      </c>
      <c r="U1" t="s">
        <v>1279</v>
      </c>
      <c r="V1" t="s">
        <v>1280</v>
      </c>
      <c r="W1" t="s">
        <v>1281</v>
      </c>
      <c r="X1" t="s">
        <v>1282</v>
      </c>
      <c r="Y1" t="s">
        <v>0</v>
      </c>
      <c r="Z1" t="s">
        <v>1283</v>
      </c>
      <c r="AA1" t="s">
        <v>1</v>
      </c>
      <c r="AB1" t="s">
        <v>1284</v>
      </c>
      <c r="AC1" t="s">
        <v>1285</v>
      </c>
      <c r="AD1" t="s">
        <v>1286</v>
      </c>
      <c r="AE1" t="s">
        <v>1287</v>
      </c>
      <c r="AF1" t="s">
        <v>1288</v>
      </c>
      <c r="AG1" t="s">
        <v>1289</v>
      </c>
      <c r="AH1" t="s">
        <v>1290</v>
      </c>
      <c r="AI1" t="s">
        <v>1291</v>
      </c>
      <c r="AJ1" t="s">
        <v>1292</v>
      </c>
      <c r="AK1" t="s">
        <v>1293</v>
      </c>
      <c r="AL1" t="s">
        <v>1294</v>
      </c>
      <c r="AM1" t="s">
        <v>1295</v>
      </c>
      <c r="AN1" t="s">
        <v>1296</v>
      </c>
      <c r="AO1" t="s">
        <v>1297</v>
      </c>
      <c r="AP1" t="s">
        <v>1298</v>
      </c>
      <c r="AQ1" t="s">
        <v>1299</v>
      </c>
      <c r="AR1" t="s">
        <v>1559</v>
      </c>
      <c r="AS1" t="s">
        <v>1560</v>
      </c>
      <c r="AT1" t="s">
        <v>1561</v>
      </c>
      <c r="AU1" t="s">
        <v>1562</v>
      </c>
      <c r="AV1" t="s">
        <v>1563</v>
      </c>
      <c r="AW1" t="s">
        <v>1564</v>
      </c>
      <c r="AX1" t="s">
        <v>1565</v>
      </c>
      <c r="AY1" t="s">
        <v>1566</v>
      </c>
      <c r="AZ1" t="s">
        <v>1567</v>
      </c>
      <c r="BA1" t="s">
        <v>1568</v>
      </c>
      <c r="BB1" t="s">
        <v>1569</v>
      </c>
      <c r="BC1" t="s">
        <v>1570</v>
      </c>
      <c r="BD1" t="s">
        <v>1571</v>
      </c>
      <c r="BE1" t="s">
        <v>1619</v>
      </c>
      <c r="BF1" t="s">
        <v>1620</v>
      </c>
      <c r="BG1" t="s">
        <v>1621</v>
      </c>
      <c r="BH1" t="s">
        <v>1622</v>
      </c>
      <c r="BI1" t="s">
        <v>1623</v>
      </c>
      <c r="BJ1" t="s">
        <v>1624</v>
      </c>
      <c r="BK1" t="s">
        <v>1625</v>
      </c>
      <c r="BL1" t="s">
        <v>1626</v>
      </c>
      <c r="BM1" t="s">
        <v>1572</v>
      </c>
    </row>
    <row r="2" spans="1:65" x14ac:dyDescent="0.25">
      <c r="A2" t="s">
        <v>1755</v>
      </c>
      <c r="B2" s="79">
        <v>45814.791666666664</v>
      </c>
      <c r="C2" s="79">
        <v>45816.416666666664</v>
      </c>
      <c r="D2">
        <v>31993575</v>
      </c>
      <c r="E2" t="s">
        <v>1636</v>
      </c>
      <c r="F2" t="s">
        <v>1637</v>
      </c>
      <c r="G2" t="s">
        <v>1638</v>
      </c>
      <c r="H2" t="s">
        <v>1639</v>
      </c>
      <c r="I2" t="s">
        <v>2</v>
      </c>
      <c r="J2">
        <v>48336</v>
      </c>
      <c r="K2">
        <v>2487602865</v>
      </c>
      <c r="L2" t="s">
        <v>1640</v>
      </c>
      <c r="M2" s="79">
        <v>45637.456076388888</v>
      </c>
      <c r="N2" s="80">
        <v>45637</v>
      </c>
      <c r="P2">
        <v>0</v>
      </c>
      <c r="Q2">
        <v>0</v>
      </c>
      <c r="S2">
        <v>0</v>
      </c>
      <c r="T2">
        <v>1</v>
      </c>
      <c r="U2">
        <v>0</v>
      </c>
      <c r="V2">
        <v>0</v>
      </c>
      <c r="W2" t="s">
        <v>1636</v>
      </c>
      <c r="X2" t="s">
        <v>1637</v>
      </c>
      <c r="Y2" t="s">
        <v>1305</v>
      </c>
      <c r="Z2">
        <v>2487602865</v>
      </c>
      <c r="AA2" t="s">
        <v>1640</v>
      </c>
      <c r="AB2" t="s">
        <v>1638</v>
      </c>
      <c r="AC2" t="s">
        <v>1639</v>
      </c>
      <c r="AD2" t="s">
        <v>2</v>
      </c>
      <c r="AE2">
        <v>48336</v>
      </c>
      <c r="AF2" t="s">
        <v>1303</v>
      </c>
      <c r="AJ2" t="s">
        <v>1641</v>
      </c>
      <c r="AM2" t="s">
        <v>1642</v>
      </c>
    </row>
    <row r="3" spans="1:65" x14ac:dyDescent="0.25">
      <c r="A3" t="s">
        <v>1755</v>
      </c>
      <c r="B3" s="79">
        <v>45814.791666666664</v>
      </c>
      <c r="C3" s="79">
        <v>45816.416666666664</v>
      </c>
      <c r="D3">
        <v>32464298</v>
      </c>
      <c r="E3" t="s">
        <v>1756</v>
      </c>
      <c r="F3" t="s">
        <v>1757</v>
      </c>
      <c r="G3" t="s">
        <v>349</v>
      </c>
      <c r="H3" t="s">
        <v>92</v>
      </c>
      <c r="I3" t="s">
        <v>2</v>
      </c>
      <c r="J3">
        <v>48336</v>
      </c>
      <c r="K3">
        <v>2485087328</v>
      </c>
      <c r="L3" t="s">
        <v>350</v>
      </c>
      <c r="M3" s="79">
        <v>45750.542662037034</v>
      </c>
      <c r="N3" s="80">
        <v>45750</v>
      </c>
      <c r="O3">
        <v>45</v>
      </c>
      <c r="P3">
        <v>0</v>
      </c>
      <c r="Q3">
        <v>0</v>
      </c>
      <c r="R3">
        <v>0</v>
      </c>
      <c r="S3">
        <v>45</v>
      </c>
      <c r="T3">
        <v>1</v>
      </c>
      <c r="U3">
        <v>0</v>
      </c>
      <c r="V3">
        <v>0</v>
      </c>
      <c r="W3" t="s">
        <v>1756</v>
      </c>
      <c r="X3" t="s">
        <v>1757</v>
      </c>
      <c r="Y3" t="s">
        <v>1301</v>
      </c>
      <c r="Z3">
        <v>2485087328</v>
      </c>
      <c r="AA3" t="s">
        <v>350</v>
      </c>
      <c r="AB3" t="s">
        <v>349</v>
      </c>
      <c r="AC3" t="s">
        <v>92</v>
      </c>
      <c r="AD3" t="s">
        <v>2</v>
      </c>
      <c r="AE3">
        <v>48336</v>
      </c>
      <c r="AF3" t="s">
        <v>1303</v>
      </c>
      <c r="AR3" t="s">
        <v>348</v>
      </c>
      <c r="AS3" t="s">
        <v>1554</v>
      </c>
      <c r="AW3" t="s">
        <v>1553</v>
      </c>
      <c r="BA3" t="s">
        <v>348</v>
      </c>
      <c r="BC3" t="s">
        <v>348</v>
      </c>
      <c r="BE3" t="s">
        <v>1758</v>
      </c>
      <c r="BH3" t="s">
        <v>1617</v>
      </c>
    </row>
    <row r="4" spans="1:65" x14ac:dyDescent="0.25">
      <c r="A4" t="s">
        <v>1755</v>
      </c>
      <c r="B4" s="79">
        <v>45814.791666666664</v>
      </c>
      <c r="C4" s="79">
        <v>45816.416666666664</v>
      </c>
      <c r="D4">
        <v>32464298</v>
      </c>
      <c r="E4" t="s">
        <v>1756</v>
      </c>
      <c r="F4" t="s">
        <v>1757</v>
      </c>
      <c r="G4" t="s">
        <v>349</v>
      </c>
      <c r="H4" t="s">
        <v>92</v>
      </c>
      <c r="I4" t="s">
        <v>2</v>
      </c>
      <c r="J4">
        <v>48336</v>
      </c>
      <c r="K4">
        <v>2485087328</v>
      </c>
      <c r="L4" t="s">
        <v>350</v>
      </c>
      <c r="M4" s="79">
        <v>45750.542662037034</v>
      </c>
      <c r="N4" s="80">
        <v>45750</v>
      </c>
      <c r="O4">
        <v>45</v>
      </c>
      <c r="P4">
        <v>0</v>
      </c>
      <c r="Q4">
        <v>0</v>
      </c>
      <c r="R4">
        <v>0</v>
      </c>
      <c r="S4">
        <v>0</v>
      </c>
      <c r="T4">
        <v>1</v>
      </c>
      <c r="U4">
        <v>0</v>
      </c>
      <c r="V4">
        <v>0</v>
      </c>
      <c r="W4" t="s">
        <v>93</v>
      </c>
      <c r="X4" t="s">
        <v>1757</v>
      </c>
      <c r="Y4" t="s">
        <v>1305</v>
      </c>
      <c r="Z4">
        <v>2485087328</v>
      </c>
      <c r="AA4" t="s">
        <v>350</v>
      </c>
      <c r="AB4" t="s">
        <v>349</v>
      </c>
      <c r="AC4" t="s">
        <v>92</v>
      </c>
      <c r="AD4" t="s">
        <v>2</v>
      </c>
      <c r="AE4">
        <v>48336</v>
      </c>
      <c r="AF4" t="s">
        <v>1303</v>
      </c>
    </row>
    <row r="5" spans="1:65" x14ac:dyDescent="0.25">
      <c r="A5" t="s">
        <v>1755</v>
      </c>
      <c r="B5" s="79">
        <v>45814.791666666664</v>
      </c>
      <c r="C5" s="79">
        <v>45816.416666666664</v>
      </c>
      <c r="D5">
        <v>32587396</v>
      </c>
      <c r="E5" t="s">
        <v>1717</v>
      </c>
      <c r="F5" t="s">
        <v>1659</v>
      </c>
      <c r="G5" t="s">
        <v>1718</v>
      </c>
      <c r="H5" t="s">
        <v>1668</v>
      </c>
      <c r="I5" t="s">
        <v>2</v>
      </c>
      <c r="J5">
        <v>48152</v>
      </c>
      <c r="K5">
        <v>2488805079</v>
      </c>
      <c r="L5" t="s">
        <v>1719</v>
      </c>
      <c r="M5" s="79">
        <v>45782.837106481478</v>
      </c>
      <c r="N5" s="80">
        <v>45782</v>
      </c>
      <c r="P5">
        <v>0</v>
      </c>
      <c r="Q5">
        <v>0</v>
      </c>
      <c r="S5">
        <v>0</v>
      </c>
      <c r="T5">
        <v>1</v>
      </c>
      <c r="U5">
        <v>0</v>
      </c>
      <c r="V5">
        <v>0</v>
      </c>
      <c r="W5" t="s">
        <v>1717</v>
      </c>
      <c r="X5" t="s">
        <v>1659</v>
      </c>
      <c r="Y5" t="s">
        <v>1305</v>
      </c>
      <c r="Z5">
        <v>2488805079</v>
      </c>
      <c r="AA5" t="s">
        <v>1719</v>
      </c>
      <c r="AB5" t="s">
        <v>1718</v>
      </c>
      <c r="AC5" t="s">
        <v>1668</v>
      </c>
      <c r="AD5" t="s">
        <v>2</v>
      </c>
      <c r="AE5">
        <v>48152</v>
      </c>
      <c r="AF5" t="s">
        <v>1303</v>
      </c>
      <c r="AG5" t="s">
        <v>1720</v>
      </c>
    </row>
    <row r="6" spans="1:65" x14ac:dyDescent="0.25">
      <c r="A6" t="s">
        <v>1755</v>
      </c>
      <c r="B6" s="79">
        <v>45814.791666666664</v>
      </c>
      <c r="C6" s="79">
        <v>45816.416666666664</v>
      </c>
      <c r="D6">
        <v>32631418</v>
      </c>
      <c r="E6" t="s">
        <v>336</v>
      </c>
      <c r="F6" t="s">
        <v>1759</v>
      </c>
      <c r="G6" t="s">
        <v>1760</v>
      </c>
      <c r="H6" t="s">
        <v>1761</v>
      </c>
      <c r="I6" t="s">
        <v>2</v>
      </c>
      <c r="J6">
        <v>48017</v>
      </c>
      <c r="K6">
        <v>2487097336</v>
      </c>
      <c r="L6" t="s">
        <v>1762</v>
      </c>
      <c r="M6" s="79">
        <v>45795.759942129633</v>
      </c>
      <c r="N6" s="80">
        <v>45795</v>
      </c>
      <c r="O6">
        <v>45</v>
      </c>
      <c r="P6">
        <v>0</v>
      </c>
      <c r="Q6">
        <v>0</v>
      </c>
      <c r="R6">
        <v>47.25</v>
      </c>
      <c r="S6">
        <v>0</v>
      </c>
      <c r="T6">
        <v>1</v>
      </c>
      <c r="U6">
        <v>0</v>
      </c>
      <c r="V6">
        <v>0</v>
      </c>
      <c r="W6" t="s">
        <v>336</v>
      </c>
      <c r="X6" t="s">
        <v>1759</v>
      </c>
      <c r="Y6" t="s">
        <v>1305</v>
      </c>
      <c r="Z6">
        <v>2487097336</v>
      </c>
      <c r="AA6" t="s">
        <v>1762</v>
      </c>
      <c r="AB6" t="s">
        <v>1760</v>
      </c>
      <c r="AC6" t="s">
        <v>1761</v>
      </c>
      <c r="AD6" t="s">
        <v>2</v>
      </c>
      <c r="AE6">
        <v>48017</v>
      </c>
      <c r="AF6" t="s">
        <v>1303</v>
      </c>
    </row>
    <row r="7" spans="1:65" x14ac:dyDescent="0.25">
      <c r="A7" t="s">
        <v>1755</v>
      </c>
      <c r="B7" s="79">
        <v>45814.791666666664</v>
      </c>
      <c r="C7" s="79">
        <v>45816.416666666664</v>
      </c>
      <c r="D7">
        <v>32631418</v>
      </c>
      <c r="E7" t="s">
        <v>336</v>
      </c>
      <c r="F7" t="s">
        <v>1759</v>
      </c>
      <c r="G7" t="s">
        <v>1760</v>
      </c>
      <c r="H7" t="s">
        <v>1761</v>
      </c>
      <c r="I7" t="s">
        <v>2</v>
      </c>
      <c r="J7">
        <v>48017</v>
      </c>
      <c r="K7">
        <v>2487097336</v>
      </c>
      <c r="L7" t="s">
        <v>1762</v>
      </c>
      <c r="M7" s="79">
        <v>45795.759942129633</v>
      </c>
      <c r="N7" s="80">
        <v>45795</v>
      </c>
      <c r="O7">
        <v>45</v>
      </c>
      <c r="P7">
        <v>0</v>
      </c>
      <c r="Q7">
        <v>0</v>
      </c>
      <c r="R7">
        <v>47.25</v>
      </c>
      <c r="S7">
        <v>45</v>
      </c>
      <c r="T7">
        <v>1</v>
      </c>
      <c r="U7">
        <v>0</v>
      </c>
      <c r="V7">
        <v>0</v>
      </c>
      <c r="W7" t="s">
        <v>1607</v>
      </c>
      <c r="X7" t="s">
        <v>1759</v>
      </c>
      <c r="Y7" t="s">
        <v>1301</v>
      </c>
      <c r="Z7">
        <v>2487097336</v>
      </c>
      <c r="AA7" t="s">
        <v>1763</v>
      </c>
      <c r="AR7" t="s">
        <v>348</v>
      </c>
      <c r="AS7" t="s">
        <v>1554</v>
      </c>
      <c r="AW7" t="s">
        <v>1553</v>
      </c>
      <c r="BC7" t="s">
        <v>348</v>
      </c>
      <c r="BE7" t="s">
        <v>1764</v>
      </c>
      <c r="BF7" t="s">
        <v>1765</v>
      </c>
      <c r="BH7" t="s">
        <v>1617</v>
      </c>
    </row>
    <row r="8" spans="1:65" x14ac:dyDescent="0.25">
      <c r="A8" t="s">
        <v>1755</v>
      </c>
      <c r="B8" s="79">
        <v>45814.791666666664</v>
      </c>
      <c r="C8" s="79">
        <v>45816.416666666664</v>
      </c>
      <c r="D8">
        <v>32636828</v>
      </c>
      <c r="E8" t="s">
        <v>336</v>
      </c>
      <c r="F8" t="s">
        <v>1766</v>
      </c>
      <c r="G8" t="s">
        <v>335</v>
      </c>
      <c r="H8" t="s">
        <v>92</v>
      </c>
      <c r="I8" t="s">
        <v>2</v>
      </c>
      <c r="J8">
        <v>48336</v>
      </c>
      <c r="K8">
        <v>2484269477</v>
      </c>
      <c r="L8" t="s">
        <v>1307</v>
      </c>
      <c r="M8" s="79">
        <v>45797.547905092593</v>
      </c>
      <c r="N8" s="80">
        <v>45797</v>
      </c>
      <c r="P8">
        <v>0</v>
      </c>
      <c r="Q8">
        <v>0</v>
      </c>
      <c r="S8">
        <v>0</v>
      </c>
      <c r="T8">
        <v>1</v>
      </c>
      <c r="U8">
        <v>0</v>
      </c>
      <c r="V8">
        <v>0</v>
      </c>
      <c r="W8" t="s">
        <v>336</v>
      </c>
      <c r="X8" t="s">
        <v>1766</v>
      </c>
      <c r="Y8" t="s">
        <v>1305</v>
      </c>
      <c r="Z8">
        <v>2484269477</v>
      </c>
      <c r="AA8" t="s">
        <v>1307</v>
      </c>
      <c r="AB8" t="s">
        <v>335</v>
      </c>
      <c r="AC8" t="s">
        <v>92</v>
      </c>
      <c r="AD8" t="s">
        <v>2</v>
      </c>
      <c r="AE8">
        <v>48336</v>
      </c>
      <c r="AF8" t="s">
        <v>1303</v>
      </c>
    </row>
    <row r="9" spans="1:65" x14ac:dyDescent="0.25">
      <c r="A9" t="s">
        <v>1755</v>
      </c>
      <c r="B9" s="79">
        <v>45814.791666666664</v>
      </c>
      <c r="C9" s="79">
        <v>45816.416666666664</v>
      </c>
      <c r="D9">
        <v>32645376</v>
      </c>
      <c r="E9" t="s">
        <v>1665</v>
      </c>
      <c r="F9" t="s">
        <v>1666</v>
      </c>
      <c r="G9" t="s">
        <v>1667</v>
      </c>
      <c r="H9" t="s">
        <v>1668</v>
      </c>
      <c r="I9" t="s">
        <v>2</v>
      </c>
      <c r="J9">
        <v>48152</v>
      </c>
      <c r="K9">
        <v>7346366113</v>
      </c>
      <c r="L9" t="s">
        <v>1669</v>
      </c>
      <c r="M9" s="79">
        <v>45799.762673611112</v>
      </c>
      <c r="N9" s="80">
        <v>45799</v>
      </c>
      <c r="O9">
        <v>90</v>
      </c>
      <c r="P9">
        <v>0</v>
      </c>
      <c r="Q9">
        <v>0</v>
      </c>
      <c r="R9">
        <v>0</v>
      </c>
      <c r="S9">
        <v>45</v>
      </c>
      <c r="T9">
        <v>1</v>
      </c>
      <c r="U9">
        <v>0</v>
      </c>
      <c r="V9">
        <v>0</v>
      </c>
      <c r="W9" t="s">
        <v>1670</v>
      </c>
      <c r="X9" t="s">
        <v>1671</v>
      </c>
      <c r="Y9" t="s">
        <v>1301</v>
      </c>
      <c r="Z9">
        <v>2485331462</v>
      </c>
      <c r="AA9" t="s">
        <v>1767</v>
      </c>
      <c r="AR9" t="s">
        <v>348</v>
      </c>
      <c r="AS9" t="s">
        <v>1631</v>
      </c>
      <c r="AW9" t="s">
        <v>1634</v>
      </c>
      <c r="BA9" t="s">
        <v>348</v>
      </c>
      <c r="BC9" t="s">
        <v>348</v>
      </c>
      <c r="BE9" t="s">
        <v>1768</v>
      </c>
      <c r="BG9" t="s">
        <v>1769</v>
      </c>
      <c r="BH9" t="s">
        <v>1617</v>
      </c>
      <c r="BM9" t="s">
        <v>1770</v>
      </c>
    </row>
    <row r="10" spans="1:65" x14ac:dyDescent="0.25">
      <c r="A10" t="s">
        <v>1755</v>
      </c>
      <c r="B10" s="79">
        <v>45814.791666666664</v>
      </c>
      <c r="C10" s="79">
        <v>45816.416666666664</v>
      </c>
      <c r="D10">
        <v>32645376</v>
      </c>
      <c r="E10" t="s">
        <v>1665</v>
      </c>
      <c r="F10" t="s">
        <v>1666</v>
      </c>
      <c r="G10" t="s">
        <v>1667</v>
      </c>
      <c r="H10" t="s">
        <v>1668</v>
      </c>
      <c r="I10" t="s">
        <v>2</v>
      </c>
      <c r="J10">
        <v>48152</v>
      </c>
      <c r="K10">
        <v>7346366113</v>
      </c>
      <c r="L10" t="s">
        <v>1669</v>
      </c>
      <c r="M10" s="79">
        <v>45799.762673611112</v>
      </c>
      <c r="N10" s="80">
        <v>45799</v>
      </c>
      <c r="O10">
        <v>90</v>
      </c>
      <c r="P10">
        <v>0</v>
      </c>
      <c r="Q10">
        <v>0</v>
      </c>
      <c r="R10">
        <v>0</v>
      </c>
      <c r="S10">
        <v>45</v>
      </c>
      <c r="T10">
        <v>1</v>
      </c>
      <c r="U10">
        <v>0</v>
      </c>
      <c r="V10">
        <v>0</v>
      </c>
      <c r="W10" t="s">
        <v>1672</v>
      </c>
      <c r="X10" t="s">
        <v>1671</v>
      </c>
      <c r="Y10" t="s">
        <v>1301</v>
      </c>
      <c r="AR10" t="s">
        <v>348</v>
      </c>
      <c r="AS10" t="s">
        <v>1631</v>
      </c>
      <c r="AW10" t="s">
        <v>1634</v>
      </c>
      <c r="BA10" t="s">
        <v>348</v>
      </c>
      <c r="BC10" t="s">
        <v>348</v>
      </c>
      <c r="BE10" t="s">
        <v>1768</v>
      </c>
      <c r="BF10" t="s">
        <v>1771</v>
      </c>
      <c r="BG10" t="s">
        <v>1729</v>
      </c>
      <c r="BH10" t="s">
        <v>1617</v>
      </c>
    </row>
    <row r="11" spans="1:65" x14ac:dyDescent="0.25">
      <c r="A11" t="s">
        <v>1755</v>
      </c>
      <c r="B11" s="79">
        <v>45814.791666666664</v>
      </c>
      <c r="C11" s="79">
        <v>45816.416666666664</v>
      </c>
      <c r="D11">
        <v>32646640</v>
      </c>
      <c r="E11" t="s">
        <v>1772</v>
      </c>
      <c r="F11" t="s">
        <v>1773</v>
      </c>
      <c r="G11" t="s">
        <v>1774</v>
      </c>
      <c r="H11" t="s">
        <v>1658</v>
      </c>
      <c r="I11" t="s">
        <v>2</v>
      </c>
      <c r="J11">
        <v>48382</v>
      </c>
      <c r="K11">
        <v>3136555899</v>
      </c>
      <c r="L11" t="s">
        <v>1775</v>
      </c>
      <c r="M11" s="79">
        <v>45800.33520833333</v>
      </c>
      <c r="N11" s="80">
        <v>45800</v>
      </c>
      <c r="O11">
        <v>45</v>
      </c>
      <c r="P11">
        <v>0</v>
      </c>
      <c r="Q11">
        <v>0</v>
      </c>
      <c r="R11">
        <v>0</v>
      </c>
      <c r="S11">
        <v>0</v>
      </c>
      <c r="T11">
        <v>1</v>
      </c>
      <c r="U11">
        <v>0</v>
      </c>
      <c r="V11">
        <v>0</v>
      </c>
      <c r="W11" t="s">
        <v>1776</v>
      </c>
      <c r="X11" t="s">
        <v>1773</v>
      </c>
      <c r="Y11" t="s">
        <v>1305</v>
      </c>
      <c r="Z11">
        <v>2483089825</v>
      </c>
      <c r="AA11" t="s">
        <v>1775</v>
      </c>
    </row>
    <row r="12" spans="1:65" x14ac:dyDescent="0.25">
      <c r="A12" t="s">
        <v>1755</v>
      </c>
      <c r="B12" s="79">
        <v>45814.791666666664</v>
      </c>
      <c r="C12" s="79">
        <v>45816.416666666664</v>
      </c>
      <c r="D12">
        <v>32646640</v>
      </c>
      <c r="E12" t="s">
        <v>1772</v>
      </c>
      <c r="F12" t="s">
        <v>1773</v>
      </c>
      <c r="G12" t="s">
        <v>1774</v>
      </c>
      <c r="H12" t="s">
        <v>1658</v>
      </c>
      <c r="I12" t="s">
        <v>2</v>
      </c>
      <c r="J12">
        <v>48382</v>
      </c>
      <c r="K12">
        <v>3136555899</v>
      </c>
      <c r="L12" t="s">
        <v>1775</v>
      </c>
      <c r="M12" s="79">
        <v>45800.33520833333</v>
      </c>
      <c r="N12" s="80">
        <v>45800</v>
      </c>
      <c r="O12">
        <v>45</v>
      </c>
      <c r="P12">
        <v>0</v>
      </c>
      <c r="Q12">
        <v>0</v>
      </c>
      <c r="R12">
        <v>0</v>
      </c>
      <c r="S12">
        <v>45</v>
      </c>
      <c r="T12">
        <v>1</v>
      </c>
      <c r="U12">
        <v>0</v>
      </c>
      <c r="V12">
        <v>0</v>
      </c>
      <c r="W12" t="s">
        <v>1777</v>
      </c>
      <c r="X12" t="s">
        <v>1773</v>
      </c>
      <c r="Y12" t="s">
        <v>1301</v>
      </c>
      <c r="Z12">
        <v>8106235649</v>
      </c>
      <c r="AA12" t="s">
        <v>1775</v>
      </c>
      <c r="AR12" t="s">
        <v>348</v>
      </c>
      <c r="AS12" t="s">
        <v>1554</v>
      </c>
      <c r="AW12" t="s">
        <v>1553</v>
      </c>
      <c r="BA12" t="s">
        <v>348</v>
      </c>
      <c r="BC12" t="s">
        <v>348</v>
      </c>
      <c r="BE12" t="s">
        <v>1778</v>
      </c>
      <c r="BF12" t="s">
        <v>1779</v>
      </c>
      <c r="BH12" t="s">
        <v>1617</v>
      </c>
    </row>
    <row r="13" spans="1:65" x14ac:dyDescent="0.25">
      <c r="A13" t="s">
        <v>1755</v>
      </c>
      <c r="B13" s="79">
        <v>45814.791666666664</v>
      </c>
      <c r="C13" s="79">
        <v>45816.416666666664</v>
      </c>
      <c r="D13">
        <v>32646640</v>
      </c>
      <c r="E13" t="s">
        <v>1772</v>
      </c>
      <c r="F13" t="s">
        <v>1773</v>
      </c>
      <c r="G13" t="s">
        <v>1774</v>
      </c>
      <c r="H13" t="s">
        <v>1658</v>
      </c>
      <c r="I13" t="s">
        <v>2</v>
      </c>
      <c r="J13">
        <v>48382</v>
      </c>
      <c r="K13">
        <v>3136555899</v>
      </c>
      <c r="L13" t="s">
        <v>1775</v>
      </c>
      <c r="M13" s="79">
        <v>45800.33520833333</v>
      </c>
      <c r="N13" s="80">
        <v>45800</v>
      </c>
      <c r="O13">
        <v>45</v>
      </c>
      <c r="P13">
        <v>0</v>
      </c>
      <c r="Q13">
        <v>0</v>
      </c>
      <c r="R13">
        <v>0</v>
      </c>
      <c r="S13">
        <v>0</v>
      </c>
      <c r="T13">
        <v>1</v>
      </c>
      <c r="U13">
        <v>0</v>
      </c>
      <c r="V13">
        <v>0</v>
      </c>
      <c r="W13" t="s">
        <v>1772</v>
      </c>
      <c r="X13" t="s">
        <v>1773</v>
      </c>
      <c r="Y13" t="s">
        <v>1305</v>
      </c>
      <c r="Z13">
        <v>3136555899</v>
      </c>
      <c r="AA13" t="s">
        <v>1775</v>
      </c>
    </row>
    <row r="14" spans="1:65" x14ac:dyDescent="0.25">
      <c r="A14" t="s">
        <v>1755</v>
      </c>
      <c r="B14" s="79">
        <v>45814.791666666664</v>
      </c>
      <c r="C14" s="79">
        <v>45816.416666666664</v>
      </c>
      <c r="D14">
        <v>32652164</v>
      </c>
      <c r="E14" t="s">
        <v>1601</v>
      </c>
      <c r="F14" t="s">
        <v>1602</v>
      </c>
      <c r="G14" t="s">
        <v>1603</v>
      </c>
      <c r="H14" t="s">
        <v>92</v>
      </c>
      <c r="I14" t="s">
        <v>2</v>
      </c>
      <c r="J14">
        <v>48334</v>
      </c>
      <c r="K14">
        <v>7347770449</v>
      </c>
      <c r="L14" t="s">
        <v>1604</v>
      </c>
      <c r="M14" s="79">
        <v>45801.852129629631</v>
      </c>
      <c r="N14" s="80">
        <v>45801</v>
      </c>
      <c r="O14">
        <v>45</v>
      </c>
      <c r="P14">
        <v>0</v>
      </c>
      <c r="Q14">
        <v>0</v>
      </c>
      <c r="R14">
        <v>47.25</v>
      </c>
      <c r="S14">
        <v>0</v>
      </c>
      <c r="T14">
        <v>1</v>
      </c>
      <c r="U14">
        <v>0</v>
      </c>
      <c r="V14">
        <v>0</v>
      </c>
      <c r="W14" t="s">
        <v>1601</v>
      </c>
      <c r="X14" t="s">
        <v>1602</v>
      </c>
      <c r="Y14" t="s">
        <v>1305</v>
      </c>
      <c r="Z14">
        <v>7347770449</v>
      </c>
      <c r="AA14" t="s">
        <v>1604</v>
      </c>
      <c r="AB14" t="s">
        <v>1603</v>
      </c>
      <c r="AC14" t="s">
        <v>92</v>
      </c>
      <c r="AD14" t="s">
        <v>2</v>
      </c>
      <c r="AE14">
        <v>48334</v>
      </c>
      <c r="AF14" t="s">
        <v>1303</v>
      </c>
    </row>
    <row r="15" spans="1:65" x14ac:dyDescent="0.25">
      <c r="A15" t="s">
        <v>1755</v>
      </c>
      <c r="B15" s="79">
        <v>45814.791666666664</v>
      </c>
      <c r="C15" s="79">
        <v>45816.416666666664</v>
      </c>
      <c r="D15">
        <v>32652164</v>
      </c>
      <c r="E15" t="s">
        <v>1601</v>
      </c>
      <c r="F15" t="s">
        <v>1602</v>
      </c>
      <c r="G15" t="s">
        <v>1603</v>
      </c>
      <c r="H15" t="s">
        <v>92</v>
      </c>
      <c r="I15" t="s">
        <v>2</v>
      </c>
      <c r="J15">
        <v>48334</v>
      </c>
      <c r="K15">
        <v>7347770449</v>
      </c>
      <c r="L15" t="s">
        <v>1604</v>
      </c>
      <c r="M15" s="79">
        <v>45801.852129629631</v>
      </c>
      <c r="N15" s="80">
        <v>45801</v>
      </c>
      <c r="O15">
        <v>45</v>
      </c>
      <c r="P15">
        <v>0</v>
      </c>
      <c r="Q15">
        <v>0</v>
      </c>
      <c r="R15">
        <v>47.25</v>
      </c>
      <c r="S15">
        <v>45</v>
      </c>
      <c r="T15">
        <v>1</v>
      </c>
      <c r="U15">
        <v>0</v>
      </c>
      <c r="V15">
        <v>0</v>
      </c>
      <c r="W15" t="s">
        <v>1605</v>
      </c>
      <c r="X15" t="s">
        <v>1606</v>
      </c>
      <c r="Y15" t="s">
        <v>1301</v>
      </c>
      <c r="Z15">
        <v>7347770449</v>
      </c>
      <c r="AA15" t="s">
        <v>1604</v>
      </c>
      <c r="AR15" t="s">
        <v>348</v>
      </c>
      <c r="AS15" t="s">
        <v>1554</v>
      </c>
      <c r="AW15" t="s">
        <v>1553</v>
      </c>
      <c r="BA15" t="s">
        <v>348</v>
      </c>
      <c r="BC15" t="s">
        <v>348</v>
      </c>
      <c r="BE15" t="s">
        <v>1725</v>
      </c>
      <c r="BF15" t="s">
        <v>1726</v>
      </c>
      <c r="BH15" t="s">
        <v>1617</v>
      </c>
    </row>
    <row r="16" spans="1:65" x14ac:dyDescent="0.25">
      <c r="A16" t="s">
        <v>1755</v>
      </c>
      <c r="B16" s="79">
        <v>45814.791666666664</v>
      </c>
      <c r="C16" s="79">
        <v>45816.416666666664</v>
      </c>
      <c r="D16">
        <v>32657059</v>
      </c>
      <c r="E16" t="s">
        <v>1780</v>
      </c>
      <c r="F16" t="s">
        <v>1751</v>
      </c>
      <c r="G16" t="s">
        <v>1781</v>
      </c>
      <c r="H16" t="s">
        <v>92</v>
      </c>
      <c r="I16" t="s">
        <v>2</v>
      </c>
      <c r="J16">
        <v>48336</v>
      </c>
      <c r="K16">
        <v>2488817945</v>
      </c>
      <c r="L16" t="s">
        <v>1782</v>
      </c>
      <c r="M16" s="79">
        <v>45803.851909722223</v>
      </c>
      <c r="N16" s="80">
        <v>45803</v>
      </c>
      <c r="P16">
        <v>0</v>
      </c>
      <c r="Q16">
        <v>0</v>
      </c>
      <c r="S16">
        <v>0</v>
      </c>
      <c r="T16">
        <v>1</v>
      </c>
      <c r="U16">
        <v>0</v>
      </c>
      <c r="V16">
        <v>0</v>
      </c>
      <c r="W16" t="s">
        <v>1783</v>
      </c>
      <c r="X16" t="s">
        <v>1751</v>
      </c>
      <c r="Y16" t="s">
        <v>1305</v>
      </c>
      <c r="Z16">
        <v>2488817945</v>
      </c>
      <c r="AA16" t="s">
        <v>1782</v>
      </c>
    </row>
    <row r="17" spans="1:65" x14ac:dyDescent="0.25">
      <c r="A17" t="s">
        <v>1755</v>
      </c>
      <c r="B17" s="79">
        <v>45814.791666666664</v>
      </c>
      <c r="C17" s="79">
        <v>45816.416666666664</v>
      </c>
      <c r="D17">
        <v>32662136</v>
      </c>
      <c r="E17" t="s">
        <v>762</v>
      </c>
      <c r="F17" t="s">
        <v>1691</v>
      </c>
      <c r="G17" t="s">
        <v>1692</v>
      </c>
      <c r="H17" t="s">
        <v>92</v>
      </c>
      <c r="I17" t="s">
        <v>2</v>
      </c>
      <c r="J17">
        <v>48334</v>
      </c>
      <c r="K17">
        <v>2483022369</v>
      </c>
      <c r="L17" t="s">
        <v>1693</v>
      </c>
      <c r="M17" s="79">
        <v>45805.495972222219</v>
      </c>
      <c r="N17" s="80">
        <v>45805</v>
      </c>
      <c r="O17">
        <v>120</v>
      </c>
      <c r="P17">
        <v>0</v>
      </c>
      <c r="Q17">
        <v>0</v>
      </c>
      <c r="R17">
        <v>126</v>
      </c>
      <c r="S17">
        <v>45</v>
      </c>
      <c r="T17">
        <v>1</v>
      </c>
      <c r="U17">
        <v>0</v>
      </c>
      <c r="V17">
        <v>0</v>
      </c>
      <c r="W17" t="s">
        <v>1694</v>
      </c>
      <c r="X17" t="s">
        <v>1691</v>
      </c>
      <c r="Y17" t="s">
        <v>1301</v>
      </c>
      <c r="Z17">
        <v>2483022369</v>
      </c>
      <c r="AA17" t="s">
        <v>1693</v>
      </c>
      <c r="AR17" t="s">
        <v>348</v>
      </c>
      <c r="AS17" t="s">
        <v>1554</v>
      </c>
      <c r="AW17" t="s">
        <v>1553</v>
      </c>
      <c r="BE17" t="s">
        <v>1784</v>
      </c>
      <c r="BG17" t="s">
        <v>1709</v>
      </c>
      <c r="BH17" t="s">
        <v>348</v>
      </c>
      <c r="BI17" t="s">
        <v>1710</v>
      </c>
    </row>
    <row r="18" spans="1:65" x14ac:dyDescent="0.25">
      <c r="A18" t="s">
        <v>1755</v>
      </c>
      <c r="B18" s="79">
        <v>45814.791666666664</v>
      </c>
      <c r="C18" s="79">
        <v>45816.416666666664</v>
      </c>
      <c r="D18">
        <v>32662136</v>
      </c>
      <c r="E18" t="s">
        <v>762</v>
      </c>
      <c r="F18" t="s">
        <v>1691</v>
      </c>
      <c r="G18" t="s">
        <v>1692</v>
      </c>
      <c r="H18" t="s">
        <v>92</v>
      </c>
      <c r="I18" t="s">
        <v>2</v>
      </c>
      <c r="J18">
        <v>48334</v>
      </c>
      <c r="K18">
        <v>2483022369</v>
      </c>
      <c r="L18" t="s">
        <v>1693</v>
      </c>
      <c r="M18" s="79">
        <v>45805.495972222219</v>
      </c>
      <c r="N18" s="80">
        <v>45805</v>
      </c>
      <c r="O18">
        <v>120</v>
      </c>
      <c r="P18">
        <v>0</v>
      </c>
      <c r="Q18">
        <v>0</v>
      </c>
      <c r="R18">
        <v>126</v>
      </c>
      <c r="S18">
        <v>25</v>
      </c>
      <c r="T18">
        <v>1</v>
      </c>
      <c r="U18">
        <v>0</v>
      </c>
      <c r="V18">
        <v>0</v>
      </c>
      <c r="W18" t="s">
        <v>1785</v>
      </c>
      <c r="X18" t="s">
        <v>1691</v>
      </c>
      <c r="Y18" t="s">
        <v>1786</v>
      </c>
    </row>
    <row r="19" spans="1:65" x14ac:dyDescent="0.25">
      <c r="A19" t="s">
        <v>1755</v>
      </c>
      <c r="B19" s="79">
        <v>45814.791666666664</v>
      </c>
      <c r="C19" s="79">
        <v>45816.416666666664</v>
      </c>
      <c r="D19">
        <v>32662136</v>
      </c>
      <c r="E19" t="s">
        <v>762</v>
      </c>
      <c r="F19" t="s">
        <v>1691</v>
      </c>
      <c r="G19" t="s">
        <v>1692</v>
      </c>
      <c r="H19" t="s">
        <v>92</v>
      </c>
      <c r="I19" t="s">
        <v>2</v>
      </c>
      <c r="J19">
        <v>48334</v>
      </c>
      <c r="K19">
        <v>2483022369</v>
      </c>
      <c r="L19" t="s">
        <v>1693</v>
      </c>
      <c r="M19" s="79">
        <v>45805.495972222219</v>
      </c>
      <c r="N19" s="80">
        <v>45805</v>
      </c>
      <c r="O19">
        <v>120</v>
      </c>
      <c r="P19">
        <v>0</v>
      </c>
      <c r="Q19">
        <v>0</v>
      </c>
      <c r="R19">
        <v>126</v>
      </c>
      <c r="S19">
        <v>25</v>
      </c>
      <c r="T19">
        <v>1</v>
      </c>
      <c r="U19">
        <v>0</v>
      </c>
      <c r="V19">
        <v>0</v>
      </c>
      <c r="W19" t="s">
        <v>762</v>
      </c>
      <c r="X19" t="s">
        <v>1691</v>
      </c>
      <c r="Y19" t="s">
        <v>1786</v>
      </c>
    </row>
    <row r="20" spans="1:65" x14ac:dyDescent="0.25">
      <c r="A20" t="s">
        <v>1755</v>
      </c>
      <c r="B20" s="79">
        <v>45814.791666666664</v>
      </c>
      <c r="C20" s="79">
        <v>45816.416666666664</v>
      </c>
      <c r="D20">
        <v>32662136</v>
      </c>
      <c r="E20" t="s">
        <v>762</v>
      </c>
      <c r="F20" t="s">
        <v>1691</v>
      </c>
      <c r="G20" t="s">
        <v>1692</v>
      </c>
      <c r="H20" t="s">
        <v>92</v>
      </c>
      <c r="I20" t="s">
        <v>2</v>
      </c>
      <c r="J20">
        <v>48334</v>
      </c>
      <c r="K20">
        <v>2483022369</v>
      </c>
      <c r="L20" t="s">
        <v>1693</v>
      </c>
      <c r="M20" s="79">
        <v>45805.495972222219</v>
      </c>
      <c r="N20" s="80">
        <v>45805</v>
      </c>
      <c r="O20">
        <v>120</v>
      </c>
      <c r="P20">
        <v>0</v>
      </c>
      <c r="Q20">
        <v>0</v>
      </c>
      <c r="R20">
        <v>126</v>
      </c>
      <c r="S20">
        <v>25</v>
      </c>
      <c r="T20">
        <v>1</v>
      </c>
      <c r="U20">
        <v>0</v>
      </c>
      <c r="V20">
        <v>0</v>
      </c>
      <c r="W20" t="s">
        <v>1657</v>
      </c>
      <c r="X20" t="s">
        <v>1691</v>
      </c>
      <c r="Y20" t="s">
        <v>1786</v>
      </c>
    </row>
    <row r="21" spans="1:65" x14ac:dyDescent="0.25">
      <c r="A21" t="s">
        <v>1755</v>
      </c>
      <c r="B21" s="79">
        <v>45814.791666666664</v>
      </c>
      <c r="C21" s="79">
        <v>45816.416666666664</v>
      </c>
      <c r="D21">
        <v>32667697</v>
      </c>
      <c r="E21" t="s">
        <v>770</v>
      </c>
      <c r="F21" t="s">
        <v>1712</v>
      </c>
      <c r="G21" t="s">
        <v>1713</v>
      </c>
      <c r="H21" t="s">
        <v>92</v>
      </c>
      <c r="I21" t="s">
        <v>2</v>
      </c>
      <c r="J21">
        <v>48336</v>
      </c>
      <c r="K21">
        <v>7346256407</v>
      </c>
      <c r="L21" t="s">
        <v>1714</v>
      </c>
      <c r="M21" s="79">
        <v>45806.811585648145</v>
      </c>
      <c r="N21" s="80">
        <v>45806</v>
      </c>
      <c r="O21">
        <v>45</v>
      </c>
      <c r="P21">
        <v>0</v>
      </c>
      <c r="Q21">
        <v>0</v>
      </c>
      <c r="R21">
        <v>47.25</v>
      </c>
      <c r="S21">
        <v>45</v>
      </c>
      <c r="T21">
        <v>1</v>
      </c>
      <c r="U21">
        <v>0</v>
      </c>
      <c r="V21">
        <v>0</v>
      </c>
      <c r="W21" t="s">
        <v>1598</v>
      </c>
      <c r="X21" t="s">
        <v>1712</v>
      </c>
      <c r="Y21" t="s">
        <v>1301</v>
      </c>
      <c r="Z21">
        <v>7346256407</v>
      </c>
      <c r="AA21" t="s">
        <v>1714</v>
      </c>
      <c r="AB21" t="s">
        <v>1713</v>
      </c>
      <c r="AC21" t="s">
        <v>92</v>
      </c>
      <c r="AD21" t="s">
        <v>2</v>
      </c>
      <c r="AE21">
        <v>48336</v>
      </c>
      <c r="AF21" t="s">
        <v>1303</v>
      </c>
      <c r="AR21" t="s">
        <v>348</v>
      </c>
      <c r="AS21" t="s">
        <v>1631</v>
      </c>
      <c r="AW21" t="s">
        <v>1551</v>
      </c>
      <c r="AX21">
        <v>2</v>
      </c>
      <c r="BA21" t="s">
        <v>348</v>
      </c>
      <c r="BC21" t="s">
        <v>348</v>
      </c>
      <c r="BE21" t="s">
        <v>1715</v>
      </c>
      <c r="BF21" t="s">
        <v>1716</v>
      </c>
      <c r="BG21" t="s">
        <v>1656</v>
      </c>
      <c r="BH21" t="s">
        <v>348</v>
      </c>
      <c r="BL21" t="s">
        <v>1627</v>
      </c>
      <c r="BM21" t="s">
        <v>1787</v>
      </c>
    </row>
    <row r="22" spans="1:65" x14ac:dyDescent="0.25">
      <c r="A22" t="s">
        <v>1755</v>
      </c>
      <c r="B22" s="79">
        <v>45814.791666666664</v>
      </c>
      <c r="C22" s="79">
        <v>45816.416666666664</v>
      </c>
      <c r="D22">
        <v>32670711</v>
      </c>
      <c r="E22" t="s">
        <v>1657</v>
      </c>
      <c r="F22" t="s">
        <v>1788</v>
      </c>
      <c r="G22" t="s">
        <v>1789</v>
      </c>
      <c r="H22" t="s">
        <v>1790</v>
      </c>
      <c r="I22" t="s">
        <v>2</v>
      </c>
      <c r="J22">
        <v>48167</v>
      </c>
      <c r="K22">
        <v>7345897461</v>
      </c>
      <c r="L22" t="s">
        <v>1791</v>
      </c>
      <c r="M22" s="79">
        <v>45807.668981481482</v>
      </c>
      <c r="N22" s="80">
        <v>45807</v>
      </c>
      <c r="O22">
        <v>45</v>
      </c>
      <c r="P22">
        <v>0</v>
      </c>
      <c r="Q22">
        <v>0</v>
      </c>
      <c r="R22">
        <v>0</v>
      </c>
      <c r="S22">
        <v>45</v>
      </c>
      <c r="T22">
        <v>1</v>
      </c>
      <c r="U22">
        <v>0</v>
      </c>
      <c r="V22">
        <v>0</v>
      </c>
      <c r="W22" t="s">
        <v>341</v>
      </c>
      <c r="X22" t="s">
        <v>1788</v>
      </c>
      <c r="Y22" t="s">
        <v>1301</v>
      </c>
      <c r="Z22">
        <v>7345897461</v>
      </c>
      <c r="AA22" t="s">
        <v>1791</v>
      </c>
      <c r="AR22" t="s">
        <v>348</v>
      </c>
      <c r="AS22" t="s">
        <v>1554</v>
      </c>
      <c r="AW22" t="s">
        <v>1553</v>
      </c>
      <c r="BA22" t="s">
        <v>348</v>
      </c>
      <c r="BC22" t="s">
        <v>348</v>
      </c>
      <c r="BE22" t="s">
        <v>1792</v>
      </c>
      <c r="BF22" t="s">
        <v>1793</v>
      </c>
      <c r="BH22" t="s">
        <v>1617</v>
      </c>
    </row>
    <row r="23" spans="1:65" x14ac:dyDescent="0.25">
      <c r="A23" t="s">
        <v>1755</v>
      </c>
      <c r="B23" s="79">
        <v>45814.791666666664</v>
      </c>
      <c r="C23" s="79">
        <v>45816.416666666664</v>
      </c>
      <c r="D23">
        <v>32675691</v>
      </c>
      <c r="E23" t="s">
        <v>1740</v>
      </c>
      <c r="F23" t="s">
        <v>1741</v>
      </c>
      <c r="G23" t="s">
        <v>1742</v>
      </c>
      <c r="H23" t="s">
        <v>1743</v>
      </c>
      <c r="I23" t="s">
        <v>2</v>
      </c>
      <c r="J23">
        <v>48075</v>
      </c>
      <c r="K23">
        <v>2483463111</v>
      </c>
      <c r="L23" t="s">
        <v>1744</v>
      </c>
      <c r="M23" s="79">
        <v>45809.392430555556</v>
      </c>
      <c r="N23" s="80">
        <v>45809</v>
      </c>
      <c r="O23">
        <v>90</v>
      </c>
      <c r="P23">
        <v>0</v>
      </c>
      <c r="Q23">
        <v>0</v>
      </c>
      <c r="R23">
        <v>0</v>
      </c>
      <c r="S23">
        <v>45</v>
      </c>
      <c r="T23">
        <v>1</v>
      </c>
      <c r="U23">
        <v>0</v>
      </c>
      <c r="V23">
        <v>0</v>
      </c>
      <c r="W23" t="s">
        <v>1794</v>
      </c>
      <c r="X23" t="s">
        <v>1795</v>
      </c>
      <c r="Y23" t="s">
        <v>1301</v>
      </c>
      <c r="Z23">
        <v>2482746362</v>
      </c>
      <c r="AA23" t="s">
        <v>1744</v>
      </c>
      <c r="AR23" t="s">
        <v>348</v>
      </c>
      <c r="AS23" t="s">
        <v>1554</v>
      </c>
      <c r="AW23" t="s">
        <v>1553</v>
      </c>
      <c r="BE23" t="s">
        <v>1796</v>
      </c>
      <c r="BF23" t="s">
        <v>1796</v>
      </c>
    </row>
    <row r="24" spans="1:65" x14ac:dyDescent="0.25">
      <c r="A24" t="s">
        <v>1755</v>
      </c>
      <c r="B24" s="79">
        <v>45814.791666666664</v>
      </c>
      <c r="C24" s="79">
        <v>45816.416666666664</v>
      </c>
      <c r="D24">
        <v>32675691</v>
      </c>
      <c r="E24" t="s">
        <v>1740</v>
      </c>
      <c r="F24" t="s">
        <v>1741</v>
      </c>
      <c r="G24" t="s">
        <v>1742</v>
      </c>
      <c r="H24" t="s">
        <v>1743</v>
      </c>
      <c r="I24" t="s">
        <v>2</v>
      </c>
      <c r="J24">
        <v>48075</v>
      </c>
      <c r="K24">
        <v>2483463111</v>
      </c>
      <c r="L24" t="s">
        <v>1744</v>
      </c>
      <c r="M24" s="79">
        <v>45809.392430555556</v>
      </c>
      <c r="N24" s="80">
        <v>45809</v>
      </c>
      <c r="O24">
        <v>90</v>
      </c>
      <c r="P24">
        <v>0</v>
      </c>
      <c r="Q24">
        <v>0</v>
      </c>
      <c r="R24">
        <v>0</v>
      </c>
      <c r="S24">
        <v>45</v>
      </c>
      <c r="T24">
        <v>1</v>
      </c>
      <c r="U24">
        <v>0</v>
      </c>
      <c r="V24">
        <v>0</v>
      </c>
      <c r="W24" t="s">
        <v>1746</v>
      </c>
      <c r="X24" t="s">
        <v>1745</v>
      </c>
      <c r="Y24" t="s">
        <v>1301</v>
      </c>
      <c r="AA24" t="s">
        <v>1744</v>
      </c>
      <c r="AR24" t="s">
        <v>348</v>
      </c>
      <c r="AS24" t="s">
        <v>1554</v>
      </c>
      <c r="AW24" t="s">
        <v>1553</v>
      </c>
      <c r="BE24" t="s">
        <v>1796</v>
      </c>
      <c r="BF24" t="s">
        <v>1796</v>
      </c>
      <c r="BG24" t="s">
        <v>1728</v>
      </c>
      <c r="BH24" t="s">
        <v>1617</v>
      </c>
    </row>
    <row r="25" spans="1:65" x14ac:dyDescent="0.25">
      <c r="A25" t="s">
        <v>1755</v>
      </c>
      <c r="B25" s="79">
        <v>45814.791666666664</v>
      </c>
      <c r="C25" s="79">
        <v>45816.416666666664</v>
      </c>
      <c r="D25">
        <v>32675822</v>
      </c>
      <c r="E25" t="s">
        <v>1797</v>
      </c>
      <c r="F25" t="s">
        <v>1798</v>
      </c>
      <c r="G25" t="s">
        <v>1799</v>
      </c>
      <c r="H25" t="s">
        <v>92</v>
      </c>
      <c r="I25" t="s">
        <v>2</v>
      </c>
      <c r="J25">
        <v>48331</v>
      </c>
      <c r="K25">
        <v>2486354895</v>
      </c>
      <c r="L25" t="s">
        <v>1800</v>
      </c>
      <c r="M25" s="79">
        <v>45809.430798611109</v>
      </c>
      <c r="N25" s="80">
        <v>45809</v>
      </c>
      <c r="O25">
        <v>70</v>
      </c>
      <c r="P25">
        <v>0</v>
      </c>
      <c r="Q25">
        <v>0</v>
      </c>
      <c r="R25">
        <v>73.5</v>
      </c>
      <c r="S25">
        <v>25</v>
      </c>
      <c r="T25">
        <v>1</v>
      </c>
      <c r="U25">
        <v>0</v>
      </c>
      <c r="V25">
        <v>0</v>
      </c>
      <c r="W25" t="s">
        <v>1801</v>
      </c>
      <c r="X25" t="s">
        <v>1798</v>
      </c>
      <c r="Y25" t="s">
        <v>1786</v>
      </c>
      <c r="Z25">
        <v>2487070189</v>
      </c>
      <c r="AA25" t="s">
        <v>1802</v>
      </c>
      <c r="AB25" t="s">
        <v>1803</v>
      </c>
      <c r="AC25" t="s">
        <v>92</v>
      </c>
      <c r="AD25" t="s">
        <v>2</v>
      </c>
      <c r="AE25">
        <v>48331</v>
      </c>
      <c r="AF25" t="s">
        <v>1303</v>
      </c>
    </row>
    <row r="26" spans="1:65" x14ac:dyDescent="0.25">
      <c r="A26" t="s">
        <v>1755</v>
      </c>
      <c r="B26" s="79">
        <v>45814.791666666664</v>
      </c>
      <c r="C26" s="79">
        <v>45816.416666666664</v>
      </c>
      <c r="D26">
        <v>32675822</v>
      </c>
      <c r="E26" t="s">
        <v>1797</v>
      </c>
      <c r="F26" t="s">
        <v>1798</v>
      </c>
      <c r="G26" t="s">
        <v>1799</v>
      </c>
      <c r="H26" t="s">
        <v>92</v>
      </c>
      <c r="I26" t="s">
        <v>2</v>
      </c>
      <c r="J26">
        <v>48331</v>
      </c>
      <c r="K26">
        <v>2486354895</v>
      </c>
      <c r="L26" t="s">
        <v>1800</v>
      </c>
      <c r="M26" s="79">
        <v>45809.430798611109</v>
      </c>
      <c r="N26" s="80">
        <v>45809</v>
      </c>
      <c r="O26">
        <v>70</v>
      </c>
      <c r="P26">
        <v>0</v>
      </c>
      <c r="Q26">
        <v>0</v>
      </c>
      <c r="R26">
        <v>73.5</v>
      </c>
      <c r="S26">
        <v>45</v>
      </c>
      <c r="T26">
        <v>1</v>
      </c>
      <c r="U26">
        <v>0</v>
      </c>
      <c r="V26">
        <v>0</v>
      </c>
      <c r="W26" t="s">
        <v>1804</v>
      </c>
      <c r="X26" t="s">
        <v>1798</v>
      </c>
      <c r="Y26" t="s">
        <v>1301</v>
      </c>
      <c r="Z26">
        <v>2486354895</v>
      </c>
      <c r="AA26" t="s">
        <v>1802</v>
      </c>
      <c r="AR26" t="s">
        <v>348</v>
      </c>
      <c r="AS26" t="s">
        <v>1554</v>
      </c>
      <c r="AW26" t="s">
        <v>1553</v>
      </c>
      <c r="BA26" t="s">
        <v>348</v>
      </c>
      <c r="BC26" t="s">
        <v>348</v>
      </c>
      <c r="BE26" t="s">
        <v>1805</v>
      </c>
      <c r="BF26" t="s">
        <v>1806</v>
      </c>
      <c r="BG26" t="s">
        <v>1643</v>
      </c>
      <c r="BH26" t="s">
        <v>1617</v>
      </c>
    </row>
    <row r="27" spans="1:65" x14ac:dyDescent="0.25">
      <c r="A27" t="s">
        <v>1755</v>
      </c>
      <c r="B27" s="79">
        <v>45814.791666666664</v>
      </c>
      <c r="C27" s="79">
        <v>45816.416666666664</v>
      </c>
      <c r="D27">
        <v>32677881</v>
      </c>
      <c r="E27" t="s">
        <v>1591</v>
      </c>
      <c r="F27" t="s">
        <v>1592</v>
      </c>
      <c r="G27" t="s">
        <v>1593</v>
      </c>
      <c r="H27" t="s">
        <v>92</v>
      </c>
      <c r="I27" t="s">
        <v>2</v>
      </c>
      <c r="J27">
        <v>48336</v>
      </c>
      <c r="K27">
        <v>2487058102</v>
      </c>
      <c r="L27" t="s">
        <v>1594</v>
      </c>
      <c r="M27" s="79">
        <v>45810.115636574075</v>
      </c>
      <c r="N27" s="80">
        <v>45810</v>
      </c>
      <c r="O27">
        <v>90</v>
      </c>
      <c r="P27">
        <v>0</v>
      </c>
      <c r="Q27">
        <v>0</v>
      </c>
      <c r="R27">
        <v>94.5</v>
      </c>
      <c r="S27">
        <v>45</v>
      </c>
      <c r="T27">
        <v>1</v>
      </c>
      <c r="U27">
        <v>0</v>
      </c>
      <c r="V27">
        <v>0</v>
      </c>
      <c r="W27" t="s">
        <v>1608</v>
      </c>
      <c r="X27" t="s">
        <v>1592</v>
      </c>
      <c r="Y27" t="s">
        <v>1301</v>
      </c>
      <c r="Z27">
        <v>2487058102</v>
      </c>
      <c r="AA27" t="s">
        <v>1594</v>
      </c>
      <c r="AR27" t="s">
        <v>348</v>
      </c>
      <c r="AS27" t="s">
        <v>1554</v>
      </c>
      <c r="AW27" t="s">
        <v>1553</v>
      </c>
      <c r="BA27" t="s">
        <v>348</v>
      </c>
      <c r="BC27" t="s">
        <v>348</v>
      </c>
      <c r="BE27" t="s">
        <v>1721</v>
      </c>
      <c r="BF27" t="s">
        <v>1722</v>
      </c>
      <c r="BG27" t="s">
        <v>1807</v>
      </c>
      <c r="BH27" t="s">
        <v>348</v>
      </c>
      <c r="BI27" t="s">
        <v>1710</v>
      </c>
      <c r="BK27" t="s">
        <v>1711</v>
      </c>
      <c r="BL27" t="s">
        <v>1627</v>
      </c>
    </row>
    <row r="28" spans="1:65" x14ac:dyDescent="0.25">
      <c r="A28" t="s">
        <v>1755</v>
      </c>
      <c r="B28" s="79">
        <v>45814.791666666664</v>
      </c>
      <c r="C28" s="79">
        <v>45816.416666666664</v>
      </c>
      <c r="D28">
        <v>32677881</v>
      </c>
      <c r="E28" t="s">
        <v>1591</v>
      </c>
      <c r="F28" t="s">
        <v>1592</v>
      </c>
      <c r="G28" t="s">
        <v>1593</v>
      </c>
      <c r="H28" t="s">
        <v>92</v>
      </c>
      <c r="I28" t="s">
        <v>2</v>
      </c>
      <c r="J28">
        <v>48336</v>
      </c>
      <c r="K28">
        <v>2487058102</v>
      </c>
      <c r="L28" t="s">
        <v>1594</v>
      </c>
      <c r="M28" s="79">
        <v>45810.115636574075</v>
      </c>
      <c r="N28" s="80">
        <v>45810</v>
      </c>
      <c r="O28">
        <v>90</v>
      </c>
      <c r="P28">
        <v>0</v>
      </c>
      <c r="Q28">
        <v>0</v>
      </c>
      <c r="R28">
        <v>94.5</v>
      </c>
      <c r="S28">
        <v>45</v>
      </c>
      <c r="T28">
        <v>1</v>
      </c>
      <c r="U28">
        <v>0</v>
      </c>
      <c r="V28">
        <v>0</v>
      </c>
      <c r="W28" t="s">
        <v>1595</v>
      </c>
      <c r="X28" t="s">
        <v>1592</v>
      </c>
      <c r="Y28" t="s">
        <v>1301</v>
      </c>
      <c r="Z28" t="s">
        <v>1689</v>
      </c>
      <c r="AA28" t="s">
        <v>1594</v>
      </c>
      <c r="AR28" t="s">
        <v>348</v>
      </c>
      <c r="AS28" t="s">
        <v>1554</v>
      </c>
      <c r="AW28" t="s">
        <v>1553</v>
      </c>
      <c r="BA28" t="s">
        <v>348</v>
      </c>
      <c r="BC28" t="s">
        <v>348</v>
      </c>
      <c r="BE28" t="s">
        <v>1721</v>
      </c>
      <c r="BF28" t="s">
        <v>1723</v>
      </c>
      <c r="BH28" t="s">
        <v>1617</v>
      </c>
    </row>
    <row r="29" spans="1:65" x14ac:dyDescent="0.25">
      <c r="A29" t="s">
        <v>1755</v>
      </c>
      <c r="B29" s="79">
        <v>45814.791666666664</v>
      </c>
      <c r="C29" s="79">
        <v>45816.416666666664</v>
      </c>
      <c r="D29">
        <v>32678736</v>
      </c>
      <c r="E29" t="s">
        <v>1653</v>
      </c>
      <c r="F29" t="s">
        <v>1808</v>
      </c>
      <c r="G29" t="s">
        <v>594</v>
      </c>
      <c r="H29" t="s">
        <v>92</v>
      </c>
      <c r="I29" t="s">
        <v>2</v>
      </c>
      <c r="J29">
        <v>48334</v>
      </c>
      <c r="K29" t="s">
        <v>1809</v>
      </c>
      <c r="L29" t="s">
        <v>1371</v>
      </c>
      <c r="M29" s="79">
        <v>45810.497152777774</v>
      </c>
      <c r="N29" s="80">
        <v>45810</v>
      </c>
      <c r="O29">
        <v>45</v>
      </c>
      <c r="P29">
        <v>0</v>
      </c>
      <c r="Q29">
        <v>0</v>
      </c>
      <c r="R29">
        <v>0</v>
      </c>
      <c r="S29">
        <v>45</v>
      </c>
      <c r="T29">
        <v>1</v>
      </c>
      <c r="U29">
        <v>0</v>
      </c>
      <c r="V29">
        <v>0</v>
      </c>
      <c r="W29" t="s">
        <v>1810</v>
      </c>
      <c r="X29" t="s">
        <v>1808</v>
      </c>
      <c r="Y29" t="s">
        <v>1301</v>
      </c>
      <c r="Z29">
        <v>3135851538</v>
      </c>
      <c r="AA29" t="s">
        <v>1811</v>
      </c>
      <c r="AR29" t="s">
        <v>348</v>
      </c>
      <c r="AS29" t="s">
        <v>1631</v>
      </c>
      <c r="AW29" t="s">
        <v>1634</v>
      </c>
      <c r="BE29" t="s">
        <v>1812</v>
      </c>
      <c r="BF29" t="s">
        <v>1813</v>
      </c>
      <c r="BH29" t="s">
        <v>1617</v>
      </c>
    </row>
    <row r="30" spans="1:65" x14ac:dyDescent="0.25">
      <c r="A30" t="s">
        <v>1755</v>
      </c>
      <c r="B30" s="79">
        <v>45814.791666666664</v>
      </c>
      <c r="C30" s="79">
        <v>45816.416666666664</v>
      </c>
      <c r="D30">
        <v>32680252</v>
      </c>
      <c r="E30" t="s">
        <v>336</v>
      </c>
      <c r="F30" t="s">
        <v>1814</v>
      </c>
      <c r="G30" t="s">
        <v>1815</v>
      </c>
      <c r="H30" t="s">
        <v>92</v>
      </c>
      <c r="I30" t="s">
        <v>2</v>
      </c>
      <c r="J30">
        <v>48335</v>
      </c>
      <c r="K30" t="s">
        <v>1816</v>
      </c>
      <c r="L30" t="s">
        <v>1817</v>
      </c>
      <c r="M30" s="79">
        <v>45810.775266203702</v>
      </c>
      <c r="N30" s="80">
        <v>45810</v>
      </c>
      <c r="O30">
        <v>45</v>
      </c>
      <c r="P30">
        <v>0</v>
      </c>
      <c r="Q30">
        <v>0</v>
      </c>
      <c r="R30">
        <v>0</v>
      </c>
      <c r="S30">
        <v>45</v>
      </c>
      <c r="T30">
        <v>1</v>
      </c>
      <c r="U30">
        <v>0</v>
      </c>
      <c r="V30">
        <v>0</v>
      </c>
      <c r="W30" t="s">
        <v>1690</v>
      </c>
      <c r="X30" t="s">
        <v>1814</v>
      </c>
      <c r="Y30" t="s">
        <v>1301</v>
      </c>
      <c r="Z30" t="s">
        <v>1818</v>
      </c>
      <c r="AA30" t="s">
        <v>1819</v>
      </c>
      <c r="AR30" t="s">
        <v>348</v>
      </c>
      <c r="AS30" t="s">
        <v>1552</v>
      </c>
      <c r="AT30">
        <v>3</v>
      </c>
      <c r="AW30" t="s">
        <v>1634</v>
      </c>
      <c r="BA30" t="s">
        <v>348</v>
      </c>
      <c r="BC30" t="s">
        <v>348</v>
      </c>
      <c r="BE30" t="s">
        <v>1820</v>
      </c>
      <c r="BF30" t="s">
        <v>1821</v>
      </c>
      <c r="BH30" t="s">
        <v>1617</v>
      </c>
    </row>
    <row r="31" spans="1:65" x14ac:dyDescent="0.25">
      <c r="A31" t="s">
        <v>1755</v>
      </c>
      <c r="B31" s="79">
        <v>45814.791666666664</v>
      </c>
      <c r="C31" s="79">
        <v>45816.416666666664</v>
      </c>
      <c r="D31">
        <v>32680587</v>
      </c>
      <c r="E31" t="s">
        <v>1676</v>
      </c>
      <c r="F31" t="s">
        <v>1677</v>
      </c>
      <c r="G31" t="s">
        <v>842</v>
      </c>
      <c r="H31" t="s">
        <v>1678</v>
      </c>
      <c r="I31" t="s">
        <v>2</v>
      </c>
      <c r="J31">
        <v>48084</v>
      </c>
      <c r="K31" t="s">
        <v>1822</v>
      </c>
      <c r="L31" t="s">
        <v>1823</v>
      </c>
      <c r="M31" s="79">
        <v>45810.876354166663</v>
      </c>
      <c r="N31" s="80">
        <v>45810</v>
      </c>
      <c r="P31">
        <v>0</v>
      </c>
      <c r="Q31">
        <v>0</v>
      </c>
      <c r="S31">
        <v>0</v>
      </c>
      <c r="T31">
        <v>1</v>
      </c>
      <c r="U31">
        <v>0</v>
      </c>
      <c r="V31">
        <v>0</v>
      </c>
      <c r="W31" t="s">
        <v>1676</v>
      </c>
      <c r="X31" t="s">
        <v>1677</v>
      </c>
      <c r="Y31" t="s">
        <v>1305</v>
      </c>
      <c r="Z31" t="s">
        <v>1822</v>
      </c>
      <c r="AA31" t="s">
        <v>1824</v>
      </c>
    </row>
    <row r="32" spans="1:65" x14ac:dyDescent="0.25">
      <c r="A32" t="s">
        <v>1755</v>
      </c>
      <c r="B32" s="79">
        <v>45814.791666666664</v>
      </c>
      <c r="C32" s="79">
        <v>45816.416666666664</v>
      </c>
      <c r="D32">
        <v>32680643</v>
      </c>
      <c r="E32" t="s">
        <v>748</v>
      </c>
      <c r="F32" t="s">
        <v>1612</v>
      </c>
      <c r="G32" t="s">
        <v>1613</v>
      </c>
      <c r="H32" t="s">
        <v>334</v>
      </c>
      <c r="I32" t="s">
        <v>2</v>
      </c>
      <c r="J32">
        <v>48336</v>
      </c>
      <c r="K32">
        <v>2485250590</v>
      </c>
      <c r="L32" t="s">
        <v>1825</v>
      </c>
      <c r="M32" s="79">
        <v>45810.892453703702</v>
      </c>
      <c r="N32" s="80">
        <v>45810</v>
      </c>
      <c r="O32">
        <v>90</v>
      </c>
      <c r="P32">
        <v>0</v>
      </c>
      <c r="Q32">
        <v>0</v>
      </c>
      <c r="R32">
        <v>0</v>
      </c>
      <c r="S32">
        <v>45</v>
      </c>
      <c r="T32">
        <v>1</v>
      </c>
      <c r="U32">
        <v>0</v>
      </c>
      <c r="V32">
        <v>0</v>
      </c>
      <c r="W32" t="s">
        <v>1724</v>
      </c>
      <c r="X32" t="s">
        <v>1612</v>
      </c>
      <c r="Y32" t="s">
        <v>1301</v>
      </c>
      <c r="Z32">
        <v>2485250590</v>
      </c>
      <c r="AA32" t="s">
        <v>1825</v>
      </c>
      <c r="AR32" t="s">
        <v>348</v>
      </c>
      <c r="AS32" t="s">
        <v>1554</v>
      </c>
      <c r="AW32" t="s">
        <v>1553</v>
      </c>
      <c r="BA32" t="s">
        <v>348</v>
      </c>
      <c r="BE32" t="s">
        <v>1826</v>
      </c>
      <c r="BF32" t="s">
        <v>1827</v>
      </c>
      <c r="BH32" t="s">
        <v>1617</v>
      </c>
    </row>
    <row r="33" spans="1:65" x14ac:dyDescent="0.25">
      <c r="A33" t="s">
        <v>1755</v>
      </c>
      <c r="B33" s="79">
        <v>45814.791666666664</v>
      </c>
      <c r="C33" s="79">
        <v>45816.416666666664</v>
      </c>
      <c r="D33">
        <v>32680643</v>
      </c>
      <c r="E33" t="s">
        <v>748</v>
      </c>
      <c r="F33" t="s">
        <v>1612</v>
      </c>
      <c r="G33" t="s">
        <v>1613</v>
      </c>
      <c r="H33" t="s">
        <v>334</v>
      </c>
      <c r="I33" t="s">
        <v>2</v>
      </c>
      <c r="J33">
        <v>48336</v>
      </c>
      <c r="K33">
        <v>2485250590</v>
      </c>
      <c r="L33" t="s">
        <v>1825</v>
      </c>
      <c r="M33" s="79">
        <v>45810.892453703702</v>
      </c>
      <c r="N33" s="80">
        <v>45810</v>
      </c>
      <c r="O33">
        <v>90</v>
      </c>
      <c r="P33">
        <v>0</v>
      </c>
      <c r="Q33">
        <v>0</v>
      </c>
      <c r="R33">
        <v>0</v>
      </c>
      <c r="S33">
        <v>0</v>
      </c>
      <c r="T33">
        <v>1</v>
      </c>
      <c r="U33">
        <v>0</v>
      </c>
      <c r="V33">
        <v>0</v>
      </c>
      <c r="W33" t="s">
        <v>748</v>
      </c>
      <c r="X33" t="s">
        <v>1612</v>
      </c>
      <c r="Y33" t="s">
        <v>1305</v>
      </c>
      <c r="Z33">
        <v>2485250590</v>
      </c>
      <c r="AA33" t="s">
        <v>1825</v>
      </c>
      <c r="AB33" t="s">
        <v>1613</v>
      </c>
      <c r="AC33" t="s">
        <v>334</v>
      </c>
      <c r="AD33" t="s">
        <v>2</v>
      </c>
      <c r="AE33">
        <v>48336</v>
      </c>
      <c r="AF33" t="s">
        <v>1303</v>
      </c>
    </row>
    <row r="34" spans="1:65" x14ac:dyDescent="0.25">
      <c r="A34" t="s">
        <v>1755</v>
      </c>
      <c r="B34" s="79">
        <v>45814.791666666664</v>
      </c>
      <c r="C34" s="79">
        <v>45816.416666666664</v>
      </c>
      <c r="D34">
        <v>32680643</v>
      </c>
      <c r="E34" t="s">
        <v>748</v>
      </c>
      <c r="F34" t="s">
        <v>1612</v>
      </c>
      <c r="G34" t="s">
        <v>1613</v>
      </c>
      <c r="H34" t="s">
        <v>334</v>
      </c>
      <c r="I34" t="s">
        <v>2</v>
      </c>
      <c r="J34">
        <v>48336</v>
      </c>
      <c r="K34">
        <v>2485250590</v>
      </c>
      <c r="L34" t="s">
        <v>1825</v>
      </c>
      <c r="M34" s="79">
        <v>45810.892453703702</v>
      </c>
      <c r="N34" s="80">
        <v>45810</v>
      </c>
      <c r="O34">
        <v>90</v>
      </c>
      <c r="P34">
        <v>0</v>
      </c>
      <c r="Q34">
        <v>0</v>
      </c>
      <c r="R34">
        <v>0</v>
      </c>
      <c r="S34">
        <v>45</v>
      </c>
      <c r="T34">
        <v>1</v>
      </c>
      <c r="U34">
        <v>0</v>
      </c>
      <c r="V34">
        <v>0</v>
      </c>
      <c r="W34" t="s">
        <v>1614</v>
      </c>
      <c r="X34" t="s">
        <v>1612</v>
      </c>
      <c r="Y34" t="s">
        <v>1301</v>
      </c>
      <c r="Z34">
        <v>2485250590</v>
      </c>
      <c r="AA34" t="s">
        <v>1825</v>
      </c>
      <c r="AR34" t="s">
        <v>348</v>
      </c>
      <c r="AS34" t="s">
        <v>1554</v>
      </c>
      <c r="AW34" t="s">
        <v>1553</v>
      </c>
      <c r="BA34" t="s">
        <v>348</v>
      </c>
      <c r="BC34" t="s">
        <v>348</v>
      </c>
      <c r="BE34" t="s">
        <v>1828</v>
      </c>
      <c r="BF34" t="s">
        <v>1827</v>
      </c>
      <c r="BH34" t="s">
        <v>1617</v>
      </c>
    </row>
    <row r="35" spans="1:65" x14ac:dyDescent="0.25">
      <c r="A35" t="s">
        <v>1755</v>
      </c>
      <c r="B35" s="79">
        <v>45814.791666666664</v>
      </c>
      <c r="C35" s="79">
        <v>45816.416666666664</v>
      </c>
      <c r="D35">
        <v>32680645</v>
      </c>
      <c r="E35" t="s">
        <v>1645</v>
      </c>
      <c r="F35" t="s">
        <v>1646</v>
      </c>
      <c r="G35" t="s">
        <v>1647</v>
      </c>
      <c r="H35" t="s">
        <v>92</v>
      </c>
      <c r="I35" t="s">
        <v>2</v>
      </c>
      <c r="J35">
        <v>48336</v>
      </c>
      <c r="K35" t="s">
        <v>1648</v>
      </c>
      <c r="L35" t="s">
        <v>1649</v>
      </c>
      <c r="M35" s="79">
        <v>45810.893506944441</v>
      </c>
      <c r="N35" s="80">
        <v>45810</v>
      </c>
      <c r="O35">
        <v>45</v>
      </c>
      <c r="P35">
        <v>0</v>
      </c>
      <c r="Q35">
        <v>0</v>
      </c>
      <c r="R35">
        <v>0</v>
      </c>
      <c r="S35">
        <v>0</v>
      </c>
      <c r="T35">
        <v>1</v>
      </c>
      <c r="U35">
        <v>0</v>
      </c>
      <c r="V35">
        <v>0</v>
      </c>
      <c r="W35" t="s">
        <v>1645</v>
      </c>
      <c r="X35" t="s">
        <v>1646</v>
      </c>
      <c r="Y35" t="s">
        <v>1305</v>
      </c>
      <c r="Z35" t="s">
        <v>1648</v>
      </c>
      <c r="AA35" t="s">
        <v>1649</v>
      </c>
      <c r="AB35" t="s">
        <v>1647</v>
      </c>
      <c r="AC35" t="s">
        <v>92</v>
      </c>
      <c r="AD35" t="s">
        <v>2</v>
      </c>
      <c r="AE35">
        <v>48336</v>
      </c>
      <c r="AF35" t="s">
        <v>1303</v>
      </c>
      <c r="AJ35" t="s">
        <v>1829</v>
      </c>
      <c r="AK35" t="s">
        <v>1830</v>
      </c>
    </row>
    <row r="36" spans="1:65" x14ac:dyDescent="0.25">
      <c r="A36" t="s">
        <v>1755</v>
      </c>
      <c r="B36" s="79">
        <v>45814.791666666664</v>
      </c>
      <c r="C36" s="79">
        <v>45816.416666666664</v>
      </c>
      <c r="D36">
        <v>32680645</v>
      </c>
      <c r="E36" t="s">
        <v>1645</v>
      </c>
      <c r="F36" t="s">
        <v>1646</v>
      </c>
      <c r="G36" t="s">
        <v>1647</v>
      </c>
      <c r="H36" t="s">
        <v>92</v>
      </c>
      <c r="I36" t="s">
        <v>2</v>
      </c>
      <c r="J36">
        <v>48336</v>
      </c>
      <c r="K36" t="s">
        <v>1648</v>
      </c>
      <c r="L36" t="s">
        <v>1649</v>
      </c>
      <c r="M36" s="79">
        <v>45810.893506944441</v>
      </c>
      <c r="N36" s="80">
        <v>45810</v>
      </c>
      <c r="O36">
        <v>45</v>
      </c>
      <c r="P36">
        <v>0</v>
      </c>
      <c r="Q36">
        <v>0</v>
      </c>
      <c r="R36">
        <v>0</v>
      </c>
      <c r="S36">
        <v>45</v>
      </c>
      <c r="T36">
        <v>1</v>
      </c>
      <c r="U36">
        <v>0</v>
      </c>
      <c r="V36">
        <v>0</v>
      </c>
      <c r="W36" t="s">
        <v>1650</v>
      </c>
      <c r="X36" t="s">
        <v>1646</v>
      </c>
      <c r="Y36" t="s">
        <v>1301</v>
      </c>
      <c r="Z36">
        <v>2487633735</v>
      </c>
      <c r="AA36" t="s">
        <v>1649</v>
      </c>
      <c r="AR36" t="s">
        <v>348</v>
      </c>
      <c r="AS36" t="s">
        <v>1552</v>
      </c>
      <c r="AT36">
        <v>2</v>
      </c>
      <c r="AW36" t="s">
        <v>1551</v>
      </c>
      <c r="AX36">
        <v>2</v>
      </c>
      <c r="BA36" t="s">
        <v>348</v>
      </c>
      <c r="BC36" t="s">
        <v>348</v>
      </c>
      <c r="BE36" t="s">
        <v>1831</v>
      </c>
      <c r="BF36" t="s">
        <v>1727</v>
      </c>
      <c r="BH36" t="s">
        <v>1617</v>
      </c>
      <c r="BM36" t="s">
        <v>1728</v>
      </c>
    </row>
    <row r="37" spans="1:65" s="117" customFormat="1" x14ac:dyDescent="0.25">
      <c r="A37" s="117" t="s">
        <v>1755</v>
      </c>
      <c r="B37" s="129">
        <v>45814.791666666664</v>
      </c>
      <c r="C37" s="129">
        <v>45816.416666666664</v>
      </c>
      <c r="D37" s="117">
        <v>32681844</v>
      </c>
      <c r="E37" s="117" t="s">
        <v>1832</v>
      </c>
      <c r="F37" s="117" t="s">
        <v>1659</v>
      </c>
      <c r="G37" s="117" t="s">
        <v>1833</v>
      </c>
      <c r="H37" s="117" t="s">
        <v>334</v>
      </c>
      <c r="I37" s="117" t="s">
        <v>2</v>
      </c>
      <c r="J37" s="117">
        <v>48336</v>
      </c>
      <c r="K37" s="117">
        <v>2489543013</v>
      </c>
      <c r="L37" s="117" t="s">
        <v>1834</v>
      </c>
      <c r="M37" s="129">
        <v>45811.466504629629</v>
      </c>
      <c r="N37" s="221">
        <v>45811</v>
      </c>
      <c r="P37" s="117">
        <v>0</v>
      </c>
      <c r="Q37" s="117">
        <v>0</v>
      </c>
      <c r="S37" s="117">
        <v>0</v>
      </c>
      <c r="T37" s="117">
        <v>1</v>
      </c>
      <c r="U37" s="117">
        <v>0</v>
      </c>
      <c r="V37" s="117">
        <v>0</v>
      </c>
      <c r="W37" s="117" t="s">
        <v>1835</v>
      </c>
      <c r="X37" s="117" t="s">
        <v>1659</v>
      </c>
      <c r="Y37" s="117" t="s">
        <v>1305</v>
      </c>
      <c r="Z37" s="117">
        <v>2489543013</v>
      </c>
      <c r="AA37" s="117" t="s">
        <v>1836</v>
      </c>
    </row>
    <row r="38" spans="1:65" x14ac:dyDescent="0.25">
      <c r="A38" t="s">
        <v>1755</v>
      </c>
      <c r="B38" s="79">
        <v>45814.791666666664</v>
      </c>
      <c r="C38" s="79">
        <v>45816.416666666664</v>
      </c>
      <c r="D38">
        <v>32684005</v>
      </c>
      <c r="E38" t="s">
        <v>1872</v>
      </c>
      <c r="F38" t="s">
        <v>1873</v>
      </c>
      <c r="G38" t="s">
        <v>610</v>
      </c>
      <c r="H38" t="s">
        <v>790</v>
      </c>
      <c r="I38" t="s">
        <v>2</v>
      </c>
      <c r="J38">
        <v>48322</v>
      </c>
      <c r="K38">
        <v>2489805441</v>
      </c>
      <c r="L38" t="s">
        <v>1874</v>
      </c>
      <c r="M38" s="79">
        <v>45811.853159722225</v>
      </c>
      <c r="N38" s="80">
        <v>45811</v>
      </c>
      <c r="P38">
        <v>0</v>
      </c>
      <c r="Q38">
        <v>0</v>
      </c>
      <c r="S38">
        <v>0</v>
      </c>
      <c r="T38">
        <v>1</v>
      </c>
      <c r="U38">
        <v>0</v>
      </c>
      <c r="V38">
        <v>0</v>
      </c>
      <c r="W38" t="s">
        <v>1872</v>
      </c>
      <c r="X38" t="s">
        <v>1873</v>
      </c>
      <c r="Y38" t="s">
        <v>1305</v>
      </c>
      <c r="Z38">
        <v>2489805441</v>
      </c>
      <c r="AA38" t="s">
        <v>1874</v>
      </c>
      <c r="AB38" t="s">
        <v>610</v>
      </c>
      <c r="AC38" t="s">
        <v>790</v>
      </c>
      <c r="AD38" t="s">
        <v>2</v>
      </c>
      <c r="AE38">
        <v>48322</v>
      </c>
      <c r="AF38" t="s">
        <v>1303</v>
      </c>
      <c r="AG38" t="s">
        <v>1875</v>
      </c>
      <c r="AI38" t="s">
        <v>822</v>
      </c>
      <c r="AJ38" t="s">
        <v>1874</v>
      </c>
    </row>
    <row r="39" spans="1:65" x14ac:dyDescent="0.25">
      <c r="A39" t="s">
        <v>1755</v>
      </c>
      <c r="B39" s="79">
        <v>45814.791666666664</v>
      </c>
      <c r="C39" s="79">
        <v>45816.416666666664</v>
      </c>
      <c r="D39">
        <v>32684122</v>
      </c>
      <c r="E39" t="s">
        <v>1660</v>
      </c>
      <c r="F39" t="s">
        <v>1661</v>
      </c>
      <c r="G39" t="s">
        <v>1662</v>
      </c>
      <c r="H39" t="s">
        <v>92</v>
      </c>
      <c r="I39" t="s">
        <v>2</v>
      </c>
      <c r="J39">
        <v>48334</v>
      </c>
      <c r="K39" t="s">
        <v>1663</v>
      </c>
      <c r="L39" t="s">
        <v>1383</v>
      </c>
      <c r="M39" s="79">
        <v>45811.887800925928</v>
      </c>
      <c r="N39" s="80">
        <v>45811</v>
      </c>
      <c r="O39">
        <v>45</v>
      </c>
      <c r="P39">
        <v>0</v>
      </c>
      <c r="Q39">
        <v>0</v>
      </c>
      <c r="R39">
        <v>47.25</v>
      </c>
      <c r="S39">
        <v>45</v>
      </c>
      <c r="T39">
        <v>1</v>
      </c>
      <c r="U39">
        <v>0</v>
      </c>
      <c r="V39">
        <v>0</v>
      </c>
      <c r="W39" t="s">
        <v>1664</v>
      </c>
      <c r="X39" t="s">
        <v>1661</v>
      </c>
      <c r="Y39" t="s">
        <v>1301</v>
      </c>
      <c r="Z39">
        <v>7345581458</v>
      </c>
      <c r="AA39" t="s">
        <v>1383</v>
      </c>
      <c r="AR39" t="s">
        <v>348</v>
      </c>
      <c r="AS39" t="s">
        <v>1631</v>
      </c>
      <c r="AW39" t="s">
        <v>1551</v>
      </c>
      <c r="AX39">
        <v>3</v>
      </c>
      <c r="BA39" t="s">
        <v>348</v>
      </c>
      <c r="BC39" t="s">
        <v>348</v>
      </c>
      <c r="BE39" t="s">
        <v>1876</v>
      </c>
      <c r="BF39" t="s">
        <v>1877</v>
      </c>
      <c r="BG39" t="s">
        <v>1643</v>
      </c>
      <c r="BH39" t="s">
        <v>1617</v>
      </c>
    </row>
    <row r="40" spans="1:65" x14ac:dyDescent="0.25">
      <c r="A40" t="s">
        <v>1755</v>
      </c>
      <c r="B40" s="79">
        <v>45814.791666666664</v>
      </c>
      <c r="C40" s="79">
        <v>45816.416666666664</v>
      </c>
      <c r="D40">
        <v>32684164</v>
      </c>
      <c r="E40" t="s">
        <v>1695</v>
      </c>
      <c r="F40" t="s">
        <v>1696</v>
      </c>
      <c r="G40" t="s">
        <v>1697</v>
      </c>
      <c r="H40" t="s">
        <v>92</v>
      </c>
      <c r="I40" t="s">
        <v>2</v>
      </c>
      <c r="J40">
        <v>48331</v>
      </c>
      <c r="K40" t="s">
        <v>1698</v>
      </c>
      <c r="L40" t="s">
        <v>1699</v>
      </c>
      <c r="M40" s="79">
        <v>45811.901944444442</v>
      </c>
      <c r="N40" s="80">
        <v>45811</v>
      </c>
      <c r="O40">
        <v>90</v>
      </c>
      <c r="P40">
        <v>0</v>
      </c>
      <c r="Q40">
        <v>0</v>
      </c>
      <c r="R40">
        <v>0</v>
      </c>
      <c r="S40">
        <v>45</v>
      </c>
      <c r="T40">
        <v>1</v>
      </c>
      <c r="U40">
        <v>0</v>
      </c>
      <c r="V40">
        <v>0</v>
      </c>
      <c r="W40" t="s">
        <v>1700</v>
      </c>
      <c r="X40" t="s">
        <v>1696</v>
      </c>
      <c r="Y40" t="s">
        <v>1301</v>
      </c>
      <c r="Z40">
        <v>2488353606</v>
      </c>
      <c r="AA40" t="s">
        <v>1699</v>
      </c>
      <c r="AB40" t="s">
        <v>1697</v>
      </c>
      <c r="AC40" t="s">
        <v>92</v>
      </c>
      <c r="AD40" t="s">
        <v>2</v>
      </c>
      <c r="AE40">
        <v>48331</v>
      </c>
      <c r="AF40" t="s">
        <v>1303</v>
      </c>
      <c r="AR40" t="s">
        <v>348</v>
      </c>
      <c r="AS40" t="s">
        <v>1554</v>
      </c>
      <c r="AW40" t="s">
        <v>1553</v>
      </c>
      <c r="BA40" t="s">
        <v>348</v>
      </c>
      <c r="BC40" t="s">
        <v>348</v>
      </c>
      <c r="BE40" t="s">
        <v>1878</v>
      </c>
      <c r="BF40" t="s">
        <v>1878</v>
      </c>
      <c r="BH40" t="s">
        <v>1617</v>
      </c>
    </row>
    <row r="41" spans="1:65" x14ac:dyDescent="0.25">
      <c r="A41" t="s">
        <v>1755</v>
      </c>
      <c r="B41" s="79">
        <v>45814.791666666664</v>
      </c>
      <c r="C41" s="79">
        <v>45816.416666666664</v>
      </c>
      <c r="D41">
        <v>32684164</v>
      </c>
      <c r="E41" t="s">
        <v>1695</v>
      </c>
      <c r="F41" t="s">
        <v>1696</v>
      </c>
      <c r="G41" t="s">
        <v>1697</v>
      </c>
      <c r="H41" t="s">
        <v>92</v>
      </c>
      <c r="I41" t="s">
        <v>2</v>
      </c>
      <c r="J41">
        <v>48331</v>
      </c>
      <c r="K41" t="s">
        <v>1698</v>
      </c>
      <c r="L41" t="s">
        <v>1699</v>
      </c>
      <c r="M41" s="79">
        <v>45811.901944444442</v>
      </c>
      <c r="N41" s="80">
        <v>45811</v>
      </c>
      <c r="O41">
        <v>90</v>
      </c>
      <c r="P41">
        <v>0</v>
      </c>
      <c r="Q41">
        <v>0</v>
      </c>
      <c r="R41">
        <v>0</v>
      </c>
      <c r="S41">
        <v>0</v>
      </c>
      <c r="T41">
        <v>1</v>
      </c>
      <c r="U41">
        <v>0</v>
      </c>
      <c r="V41">
        <v>0</v>
      </c>
      <c r="W41" t="s">
        <v>730</v>
      </c>
      <c r="X41" t="s">
        <v>1696</v>
      </c>
      <c r="Y41" t="s">
        <v>1305</v>
      </c>
      <c r="Z41">
        <v>2488353606</v>
      </c>
      <c r="AA41" t="s">
        <v>1699</v>
      </c>
    </row>
    <row r="42" spans="1:65" x14ac:dyDescent="0.25">
      <c r="A42" t="s">
        <v>1755</v>
      </c>
      <c r="B42" s="79">
        <v>45814.791666666664</v>
      </c>
      <c r="C42" s="79">
        <v>45816.416666666664</v>
      </c>
      <c r="D42">
        <v>32684164</v>
      </c>
      <c r="E42" t="s">
        <v>1695</v>
      </c>
      <c r="F42" t="s">
        <v>1696</v>
      </c>
      <c r="G42" t="s">
        <v>1697</v>
      </c>
      <c r="H42" t="s">
        <v>92</v>
      </c>
      <c r="I42" t="s">
        <v>2</v>
      </c>
      <c r="J42">
        <v>48331</v>
      </c>
      <c r="K42" t="s">
        <v>1698</v>
      </c>
      <c r="L42" t="s">
        <v>1699</v>
      </c>
      <c r="M42" s="79">
        <v>45811.901944444442</v>
      </c>
      <c r="N42" s="80">
        <v>45811</v>
      </c>
      <c r="O42">
        <v>90</v>
      </c>
      <c r="P42">
        <v>0</v>
      </c>
      <c r="Q42">
        <v>0</v>
      </c>
      <c r="R42">
        <v>0</v>
      </c>
      <c r="S42">
        <v>45</v>
      </c>
      <c r="T42">
        <v>1</v>
      </c>
      <c r="U42">
        <v>0</v>
      </c>
      <c r="V42">
        <v>0</v>
      </c>
      <c r="W42" t="s">
        <v>1701</v>
      </c>
      <c r="X42" t="s">
        <v>1696</v>
      </c>
      <c r="Y42" t="s">
        <v>1301</v>
      </c>
      <c r="Z42">
        <v>2488353606</v>
      </c>
      <c r="AA42" t="s">
        <v>1699</v>
      </c>
      <c r="AR42" t="s">
        <v>348</v>
      </c>
      <c r="AS42" t="s">
        <v>1554</v>
      </c>
      <c r="AW42" t="s">
        <v>1553</v>
      </c>
      <c r="BA42" t="s">
        <v>348</v>
      </c>
      <c r="BC42" t="s">
        <v>348</v>
      </c>
      <c r="BE42" t="s">
        <v>1878</v>
      </c>
      <c r="BF42" t="s">
        <v>1878</v>
      </c>
      <c r="BH42" t="s">
        <v>348</v>
      </c>
      <c r="BI42" t="s">
        <v>1710</v>
      </c>
      <c r="BL42" t="s">
        <v>1627</v>
      </c>
    </row>
    <row r="43" spans="1:65" x14ac:dyDescent="0.25">
      <c r="A43" t="s">
        <v>1755</v>
      </c>
      <c r="B43" s="79">
        <v>45814.791666666664</v>
      </c>
      <c r="C43" s="79">
        <v>45816.416666666664</v>
      </c>
      <c r="D43">
        <v>32684193</v>
      </c>
      <c r="E43" t="s">
        <v>1879</v>
      </c>
      <c r="F43" t="s">
        <v>1880</v>
      </c>
      <c r="G43" t="s">
        <v>1881</v>
      </c>
      <c r="H43" t="s">
        <v>1790</v>
      </c>
      <c r="I43" t="s">
        <v>2</v>
      </c>
      <c r="J43">
        <v>48167</v>
      </c>
      <c r="K43">
        <v>2489168260</v>
      </c>
      <c r="L43" t="s">
        <v>1882</v>
      </c>
      <c r="M43" s="79">
        <v>45811.910497685189</v>
      </c>
      <c r="N43" s="80">
        <v>45811</v>
      </c>
      <c r="O43">
        <v>45</v>
      </c>
      <c r="P43">
        <v>0</v>
      </c>
      <c r="Q43">
        <v>0</v>
      </c>
      <c r="R43">
        <v>47.25</v>
      </c>
      <c r="S43">
        <v>0</v>
      </c>
      <c r="T43">
        <v>1</v>
      </c>
      <c r="U43">
        <v>0</v>
      </c>
      <c r="V43">
        <v>0</v>
      </c>
      <c r="W43" t="s">
        <v>1879</v>
      </c>
      <c r="X43" t="s">
        <v>1880</v>
      </c>
      <c r="Y43" t="s">
        <v>1305</v>
      </c>
      <c r="Z43">
        <v>2489168260</v>
      </c>
      <c r="AA43" t="s">
        <v>1882</v>
      </c>
      <c r="AB43" t="s">
        <v>1881</v>
      </c>
      <c r="AC43" t="s">
        <v>1790</v>
      </c>
      <c r="AD43" t="s">
        <v>2</v>
      </c>
      <c r="AE43">
        <v>48167</v>
      </c>
      <c r="AF43" t="s">
        <v>1303</v>
      </c>
    </row>
    <row r="44" spans="1:65" x14ac:dyDescent="0.25">
      <c r="A44" t="s">
        <v>1755</v>
      </c>
      <c r="B44" s="79">
        <v>45814.791666666664</v>
      </c>
      <c r="C44" s="79">
        <v>45816.416666666664</v>
      </c>
      <c r="D44">
        <v>32684193</v>
      </c>
      <c r="E44" t="s">
        <v>1879</v>
      </c>
      <c r="F44" t="s">
        <v>1880</v>
      </c>
      <c r="G44" t="s">
        <v>1881</v>
      </c>
      <c r="H44" t="s">
        <v>1790</v>
      </c>
      <c r="I44" t="s">
        <v>2</v>
      </c>
      <c r="J44">
        <v>48167</v>
      </c>
      <c r="K44">
        <v>2489168260</v>
      </c>
      <c r="L44" t="s">
        <v>1882</v>
      </c>
      <c r="M44" s="79">
        <v>45811.910497685189</v>
      </c>
      <c r="N44" s="80">
        <v>45811</v>
      </c>
      <c r="O44">
        <v>45</v>
      </c>
      <c r="P44">
        <v>0</v>
      </c>
      <c r="Q44">
        <v>0</v>
      </c>
      <c r="R44">
        <v>47.25</v>
      </c>
      <c r="S44">
        <v>45</v>
      </c>
      <c r="T44">
        <v>1</v>
      </c>
      <c r="U44">
        <v>0</v>
      </c>
      <c r="V44">
        <v>0</v>
      </c>
      <c r="W44" t="s">
        <v>1883</v>
      </c>
      <c r="X44" t="s">
        <v>1880</v>
      </c>
      <c r="Y44" t="s">
        <v>1301</v>
      </c>
      <c r="Z44">
        <v>2489167972</v>
      </c>
      <c r="AA44" t="s">
        <v>1884</v>
      </c>
      <c r="AR44" t="s">
        <v>348</v>
      </c>
      <c r="AS44" t="s">
        <v>1554</v>
      </c>
      <c r="AW44" t="s">
        <v>1553</v>
      </c>
      <c r="BA44" t="s">
        <v>348</v>
      </c>
      <c r="BC44" t="s">
        <v>348</v>
      </c>
      <c r="BE44">
        <v>2489168260</v>
      </c>
      <c r="BH44" t="s">
        <v>1617</v>
      </c>
    </row>
    <row r="45" spans="1:65" x14ac:dyDescent="0.25">
      <c r="A45" t="s">
        <v>1755</v>
      </c>
      <c r="B45" s="79">
        <v>45814.791666666664</v>
      </c>
      <c r="C45" s="79">
        <v>45816.416666666664</v>
      </c>
      <c r="D45">
        <v>32684227</v>
      </c>
      <c r="E45" t="s">
        <v>1885</v>
      </c>
      <c r="F45" t="s">
        <v>1886</v>
      </c>
      <c r="G45" t="s">
        <v>1887</v>
      </c>
      <c r="H45" t="s">
        <v>92</v>
      </c>
      <c r="I45" t="s">
        <v>2</v>
      </c>
      <c r="J45">
        <v>48331</v>
      </c>
      <c r="K45" t="s">
        <v>1888</v>
      </c>
      <c r="L45" t="s">
        <v>1889</v>
      </c>
      <c r="M45" s="79">
        <v>45811.92082175926</v>
      </c>
      <c r="N45" s="80">
        <v>45811</v>
      </c>
      <c r="O45">
        <v>45</v>
      </c>
      <c r="P45">
        <v>0</v>
      </c>
      <c r="Q45">
        <v>0</v>
      </c>
      <c r="R45">
        <v>0</v>
      </c>
      <c r="S45">
        <v>45</v>
      </c>
      <c r="T45">
        <v>1</v>
      </c>
      <c r="U45">
        <v>0</v>
      </c>
      <c r="V45">
        <v>0</v>
      </c>
      <c r="W45" t="s">
        <v>1890</v>
      </c>
      <c r="X45" t="s">
        <v>1886</v>
      </c>
      <c r="Y45" t="s">
        <v>1301</v>
      </c>
      <c r="Z45">
        <v>7342772676</v>
      </c>
      <c r="AA45" t="s">
        <v>1889</v>
      </c>
      <c r="AR45" t="s">
        <v>348</v>
      </c>
      <c r="AS45" t="s">
        <v>1651</v>
      </c>
      <c r="AV45" t="s">
        <v>1891</v>
      </c>
      <c r="AW45" t="s">
        <v>1652</v>
      </c>
      <c r="AZ45" t="s">
        <v>1891</v>
      </c>
      <c r="BA45" t="s">
        <v>348</v>
      </c>
      <c r="BC45" t="s">
        <v>348</v>
      </c>
      <c r="BE45" t="s">
        <v>1892</v>
      </c>
      <c r="BH45" t="s">
        <v>1617</v>
      </c>
    </row>
    <row r="46" spans="1:65" x14ac:dyDescent="0.25">
      <c r="A46" t="s">
        <v>1755</v>
      </c>
      <c r="B46" s="79">
        <v>45814.791666666664</v>
      </c>
      <c r="C46" s="79">
        <v>45816.416666666664</v>
      </c>
      <c r="D46">
        <v>32684327</v>
      </c>
      <c r="E46" t="s">
        <v>1893</v>
      </c>
      <c r="F46" t="s">
        <v>1894</v>
      </c>
      <c r="G46" t="s">
        <v>1895</v>
      </c>
      <c r="H46" t="s">
        <v>334</v>
      </c>
      <c r="I46" t="s">
        <v>2</v>
      </c>
      <c r="J46">
        <v>48335</v>
      </c>
      <c r="K46">
        <v>6168480411</v>
      </c>
      <c r="L46" t="s">
        <v>1674</v>
      </c>
      <c r="M46" s="79">
        <v>45811.954143518517</v>
      </c>
      <c r="N46" s="80">
        <v>45811</v>
      </c>
      <c r="O46">
        <v>45</v>
      </c>
      <c r="P46">
        <v>0</v>
      </c>
      <c r="Q46">
        <v>0</v>
      </c>
      <c r="R46">
        <v>0</v>
      </c>
      <c r="S46">
        <v>45</v>
      </c>
      <c r="T46">
        <v>1</v>
      </c>
      <c r="U46">
        <v>0</v>
      </c>
      <c r="V46">
        <v>0</v>
      </c>
      <c r="W46" t="s">
        <v>1738</v>
      </c>
      <c r="X46" t="s">
        <v>1675</v>
      </c>
      <c r="Y46" t="s">
        <v>1301</v>
      </c>
      <c r="Z46">
        <v>6168480411</v>
      </c>
      <c r="AA46" t="s">
        <v>1674</v>
      </c>
      <c r="AR46" t="s">
        <v>348</v>
      </c>
      <c r="AS46" t="s">
        <v>1554</v>
      </c>
      <c r="AW46" t="s">
        <v>1553</v>
      </c>
      <c r="BA46" t="s">
        <v>348</v>
      </c>
      <c r="BE46" t="s">
        <v>1896</v>
      </c>
      <c r="BF46" t="s">
        <v>1897</v>
      </c>
      <c r="BG46" t="s">
        <v>1656</v>
      </c>
      <c r="BH46" t="s">
        <v>1617</v>
      </c>
      <c r="BM46" t="s">
        <v>1656</v>
      </c>
    </row>
    <row r="47" spans="1:65" x14ac:dyDescent="0.25">
      <c r="A47" t="s">
        <v>1755</v>
      </c>
      <c r="B47" s="79">
        <v>45814.791666666664</v>
      </c>
      <c r="C47" s="79">
        <v>45816.416666666664</v>
      </c>
      <c r="D47">
        <v>32684327</v>
      </c>
      <c r="E47" t="s">
        <v>1893</v>
      </c>
      <c r="F47" t="s">
        <v>1894</v>
      </c>
      <c r="G47" t="s">
        <v>1895</v>
      </c>
      <c r="H47" t="s">
        <v>334</v>
      </c>
      <c r="I47" t="s">
        <v>2</v>
      </c>
      <c r="J47">
        <v>48335</v>
      </c>
      <c r="K47">
        <v>6168480411</v>
      </c>
      <c r="L47" t="s">
        <v>1674</v>
      </c>
      <c r="M47" s="79">
        <v>45811.954143518517</v>
      </c>
      <c r="N47" s="80">
        <v>45811</v>
      </c>
      <c r="O47">
        <v>45</v>
      </c>
      <c r="P47">
        <v>0</v>
      </c>
      <c r="Q47">
        <v>0</v>
      </c>
      <c r="R47">
        <v>0</v>
      </c>
      <c r="S47">
        <v>0</v>
      </c>
      <c r="T47">
        <v>1</v>
      </c>
      <c r="U47">
        <v>0</v>
      </c>
      <c r="V47">
        <v>0</v>
      </c>
      <c r="W47" t="s">
        <v>1673</v>
      </c>
      <c r="X47" t="s">
        <v>1675</v>
      </c>
      <c r="Y47" t="s">
        <v>1305</v>
      </c>
      <c r="Z47">
        <v>6168480411</v>
      </c>
      <c r="AA47" t="s">
        <v>1674</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503"/>
  <sheetViews>
    <sheetView showOutlineSymbols="0" topLeftCell="A22" workbookViewId="0">
      <selection activeCell="Q51" sqref="Q51"/>
    </sheetView>
  </sheetViews>
  <sheetFormatPr defaultColWidth="9.33203125" defaultRowHeight="13.2" x14ac:dyDescent="0.25"/>
  <cols>
    <col min="1" max="1" width="24.33203125" style="215" bestFit="1" customWidth="1"/>
    <col min="2" max="2" width="12.109375" style="215" customWidth="1"/>
    <col min="3" max="3" width="19.33203125" style="215" customWidth="1"/>
    <col min="4" max="4" width="44.88671875" style="217" customWidth="1"/>
    <col min="5" max="5" width="14.6640625" style="215" customWidth="1"/>
    <col min="6" max="6" width="9.33203125" style="215" customWidth="1"/>
    <col min="7" max="7" width="28.33203125" style="215" customWidth="1"/>
    <col min="8" max="8" width="11" style="215" customWidth="1"/>
    <col min="9" max="9" width="12.6640625" style="215" customWidth="1"/>
    <col min="10" max="10" width="15.33203125" style="215" bestFit="1" customWidth="1"/>
    <col min="11" max="16384" width="9.33203125" style="215"/>
  </cols>
  <sheetData>
    <row r="1" spans="1:10" s="213" customFormat="1" x14ac:dyDescent="0.25">
      <c r="A1" s="213" t="s">
        <v>3</v>
      </c>
      <c r="B1" s="213" t="s">
        <v>5</v>
      </c>
      <c r="C1" s="213" t="s">
        <v>6</v>
      </c>
      <c r="D1" s="214" t="s">
        <v>4</v>
      </c>
      <c r="E1" s="213" t="s">
        <v>7</v>
      </c>
      <c r="F1" s="213" t="s">
        <v>8</v>
      </c>
      <c r="G1" s="213" t="s">
        <v>1</v>
      </c>
      <c r="H1" s="213" t="s">
        <v>9</v>
      </c>
      <c r="I1" s="213" t="s">
        <v>0</v>
      </c>
      <c r="J1" s="213" t="s">
        <v>1573</v>
      </c>
    </row>
    <row r="2" spans="1:10" x14ac:dyDescent="0.25">
      <c r="A2" s="215" t="str">
        <f>'Export Data'!X2&amp;", "&amp;'Export Data'!W2</f>
        <v>Dowds, Dawn</v>
      </c>
      <c r="B2" s="215" t="str">
        <f>IF('Export Data'!AS2="I will drive my scout, and I can drive other scouts TO camp.","DRIVE "&amp;'Export Data'!AT2,IF('Export Data'!AS2="I have arranged a ride for my scout TO camp..","Has Ride ("&amp;'Export Data'!AV2&amp;")",IF('Export Data'!AS2="I can drive ONLY my scout TO camp.","Has Ride (Family)",IF('Export Data'!AS2="Please find a ride for my scout TO camp.","Needs Ride",IF('Export Data'!AS2="My scout will drive themselves TO camp.","DRIVE (Self)","No Info")))))</f>
        <v>No Info</v>
      </c>
      <c r="C2" s="216" t="str">
        <f>IF('Export Data'!AW2="I will drive my scout, and I can drive other scouts HOME.","DRIVE "&amp;'Export Data'!AX2,IF('Export Data'!AW2="I have arranged a ride for my scout HOME.","Has Ride ("&amp;'Export Data'!AZ2&amp;")",IF('Export Data'!AW2="I can drive ONLY my scout HOME.","Has Ride (Family)",IF('Export Data'!AW2="Please find a ride for my scout HOME.","Needs Ride",IF('Export Data'!AW2="My scout will drive themselves HOME.","DRIVE (Self)","No Info")))))</f>
        <v>No Info</v>
      </c>
      <c r="D2" s="217" t="str">
        <f>IF(NOT(ISBLANK('Export Data'!AU2)),"Drive to Camp: "&amp;'Export Data'!AU2&amp;CHAR(10),"")&amp;IF(NOT(ISBLANK('Export Data'!AY2)),"Drive Home: "&amp;'Export Data'!AY2,"")&amp;"  Meds? "&amp; 'Export Data'!BH2</f>
        <v xml:space="preserve">  Meds? </v>
      </c>
      <c r="E2" s="215" t="str">
        <f>IF(I2="179 Adult","Goat",VLOOKUP(A2,Contacts!$A$1:$F$103,3))</f>
        <v>Goat</v>
      </c>
      <c r="F2" s="215" t="str">
        <f t="shared" ref="F2" si="0">IF(I2="179 Adult","AA"&amp;LEFT(A2,3),IF(I2="179 Sibling","SS"&amp;LEFT(A2,3),"YY"&amp;LEFT(A2,3)))</f>
        <v>AADow</v>
      </c>
      <c r="G2" s="215" t="str">
        <f>'Export Data'!AA2</f>
        <v>ddowds@extrusion.net</v>
      </c>
      <c r="H2" s="215">
        <f>'Export Data'!Z2</f>
        <v>2487602865</v>
      </c>
      <c r="I2" s="215" t="str">
        <f>'Export Data'!Y2</f>
        <v>179 Adult</v>
      </c>
      <c r="J2" s="218">
        <v>43832.663194444445</v>
      </c>
    </row>
    <row r="3" spans="1:10" x14ac:dyDescent="0.25">
      <c r="A3" s="215" t="str">
        <f>'Export Data'!X3&amp;", "&amp;'Export Data'!W3</f>
        <v>Imel, Franklin</v>
      </c>
      <c r="B3" s="215" t="str">
        <f>IF('Export Data'!AS3="I will drive my scout, and I can drive other scouts TO camp.","DRIVE "&amp;'Export Data'!AT3,IF('Export Data'!AS3="I have arranged a ride for my scout TO camp..","Has Ride ("&amp;'Export Data'!AV3&amp;")",IF('Export Data'!AS3="I can drive ONLY my scout TO camp.","Has Ride (Family)",IF('Export Data'!AS3="Please find a ride for my scout TO camp.","Needs Ride",IF('Export Data'!AS3="My scout will drive themselves TO camp.","DRIVE (Self)","No Info")))))</f>
        <v>Has Ride (Family)</v>
      </c>
      <c r="C3" s="216" t="str">
        <f>IF('Export Data'!AW3="I will drive my scout, and I can drive other scouts HOME.","DRIVE "&amp;'Export Data'!AX3,IF('Export Data'!AW3="I have arranged a ride for my scout HOME.","Has Ride ("&amp;'Export Data'!AZ3&amp;")",IF('Export Data'!AW3="I can drive ONLY my scout HOME.","Has Ride (Family)",IF('Export Data'!AW3="Please find a ride for my scout HOME.","Needs Ride",IF('Export Data'!AW3="My scout will drive themselves HOME.","DRIVE (Self)","No Info")))))</f>
        <v>Has Ride (Family)</v>
      </c>
      <c r="D3" s="217" t="str">
        <f>IF(NOT(ISBLANK('Export Data'!AU3)),"Drive to Camp: "&amp;'Export Data'!AU3&amp;CHAR(10),"")&amp;IF(NOT(ISBLANK('Export Data'!AY3)),"Drive Home: "&amp;'Export Data'!AY3,"")&amp;"  Meds? "&amp; 'Export Data'!BH3</f>
        <v xml:space="preserve">  Meds? No</v>
      </c>
      <c r="E3" s="215" t="str">
        <f>IF(I3="179 Adult","Goat",VLOOKUP(A3,Contacts!$A$1:$F$103,3))</f>
        <v>Fox</v>
      </c>
      <c r="F3" s="215" t="str">
        <f t="shared" ref="F3:F45" si="1">IF(I3="179 Adult","AA"&amp;LEFT(A3,3),IF(I3="179 Sibling","SS"&amp;LEFT(A3,3),"YY"&amp;LEFT(A3,3)))</f>
        <v>YYIme</v>
      </c>
      <c r="G3" s="215" t="str">
        <f>'Export Data'!AA3</f>
        <v>imelacres@sbcglobal.net</v>
      </c>
      <c r="H3" s="215">
        <f>'Export Data'!Z3</f>
        <v>2485087328</v>
      </c>
      <c r="I3" s="215" t="str">
        <f>'Export Data'!Y3</f>
        <v>179 Youth</v>
      </c>
      <c r="J3" s="218">
        <v>43832.663194444445</v>
      </c>
    </row>
    <row r="4" spans="1:10" x14ac:dyDescent="0.25">
      <c r="A4" s="215" t="str">
        <f>'Export Data'!X4&amp;", "&amp;'Export Data'!W4</f>
        <v>Imel, Michael</v>
      </c>
      <c r="B4" s="215" t="str">
        <f>IF('Export Data'!AS4="I will drive my scout, and I can drive other scouts TO camp.","DRIVE "&amp;'Export Data'!AT4,IF('Export Data'!AS4="I have arranged a ride for my scout TO camp..","Has Ride ("&amp;'Export Data'!AV4&amp;")",IF('Export Data'!AS4="I can drive ONLY my scout TO camp.","Has Ride (Family)",IF('Export Data'!AS4="Please find a ride for my scout TO camp.","Needs Ride",IF('Export Data'!AS4="My scout will drive themselves TO camp.","DRIVE (Self)","No Info")))))</f>
        <v>No Info</v>
      </c>
      <c r="C4" s="216" t="str">
        <f>IF('Export Data'!AW4="I will drive my scout, and I can drive other scouts HOME.","DRIVE "&amp;'Export Data'!AX4,IF('Export Data'!AW4="I have arranged a ride for my scout HOME.","Has Ride ("&amp;'Export Data'!AZ4&amp;")",IF('Export Data'!AW4="I can drive ONLY my scout HOME.","Has Ride (Family)",IF('Export Data'!AW4="Please find a ride for my scout HOME.","Needs Ride",IF('Export Data'!AW4="My scout will drive themselves HOME.","DRIVE (Self)","No Info")))))</f>
        <v>No Info</v>
      </c>
      <c r="D4" s="217" t="str">
        <f>IF(NOT(ISBLANK('Export Data'!AU4)),"Drive to Camp: "&amp;'Export Data'!AU4&amp;CHAR(10),"")&amp;IF(NOT(ISBLANK('Export Data'!AY4)),"Drive Home: "&amp;'Export Data'!AY4,"")&amp;"  Meds? "&amp; 'Export Data'!BH4</f>
        <v xml:space="preserve">  Meds? </v>
      </c>
      <c r="E4" s="215" t="str">
        <f>IF(I4="179 Adult","Goat",VLOOKUP(A4,Contacts!$A$1:$F$103,3))</f>
        <v>Goat</v>
      </c>
      <c r="F4" s="215" t="str">
        <f t="shared" si="1"/>
        <v>AAIme</v>
      </c>
      <c r="G4" s="215" t="str">
        <f>'Export Data'!AA4</f>
        <v>imelacres@sbcglobal.net</v>
      </c>
      <c r="H4" s="215">
        <f>'Export Data'!Z4</f>
        <v>2485087328</v>
      </c>
      <c r="I4" s="215" t="str">
        <f>'Export Data'!Y4</f>
        <v>179 Adult</v>
      </c>
      <c r="J4" s="218">
        <v>43832.663194444445</v>
      </c>
    </row>
    <row r="5" spans="1:10" x14ac:dyDescent="0.25">
      <c r="A5" s="215" t="str">
        <f>'Export Data'!X5&amp;", "&amp;'Export Data'!W5</f>
        <v>Ely, Christopher</v>
      </c>
      <c r="B5" s="215" t="str">
        <f>IF('Export Data'!AS5="I will drive my scout, and I can drive other scouts TO camp.","DRIVE "&amp;'Export Data'!AT5,IF('Export Data'!AS5="I have arranged a ride for my scout TO camp..","Has Ride ("&amp;'Export Data'!AV5&amp;")",IF('Export Data'!AS5="I can drive ONLY my scout TO camp.","Has Ride (Family)",IF('Export Data'!AS5="Please find a ride for my scout TO camp.","Needs Ride",IF('Export Data'!AS5="My scout will drive themselves TO camp.","DRIVE (Self)","No Info")))))</f>
        <v>No Info</v>
      </c>
      <c r="C5" s="216" t="str">
        <f>IF('Export Data'!AW5="I will drive my scout, and I can drive other scouts HOME.","DRIVE "&amp;'Export Data'!AX5,IF('Export Data'!AW5="I have arranged a ride for my scout HOME.","Has Ride ("&amp;'Export Data'!AZ5&amp;")",IF('Export Data'!AW5="I can drive ONLY my scout HOME.","Has Ride (Family)",IF('Export Data'!AW5="Please find a ride for my scout HOME.","Needs Ride",IF('Export Data'!AW5="My scout will drive themselves HOME.","DRIVE (Self)","No Info")))))</f>
        <v>No Info</v>
      </c>
      <c r="D5" s="217" t="str">
        <f>IF(NOT(ISBLANK('Export Data'!AU5)),"Drive to Camp: "&amp;'Export Data'!AU5&amp;CHAR(10),"")&amp;IF(NOT(ISBLANK('Export Data'!AY5)),"Drive Home: "&amp;'Export Data'!AY5,"")&amp;"  Meds? "&amp; 'Export Data'!BH5</f>
        <v xml:space="preserve">  Meds? </v>
      </c>
      <c r="E5" s="215" t="str">
        <f>IF(I5="179 Adult","Goat",VLOOKUP(A5,Contacts!$A$1:$F$103,3))</f>
        <v>Goat</v>
      </c>
      <c r="F5" s="215" t="str">
        <f t="shared" si="1"/>
        <v>AAEly</v>
      </c>
      <c r="G5" s="215" t="str">
        <f>'Export Data'!AA5</f>
        <v>chris.ely13@gmail.com</v>
      </c>
      <c r="H5" s="215">
        <f>'Export Data'!Z5</f>
        <v>2488805079</v>
      </c>
      <c r="I5" s="215" t="str">
        <f>'Export Data'!Y5</f>
        <v>179 Adult</v>
      </c>
      <c r="J5" s="218">
        <v>43832.663194444445</v>
      </c>
    </row>
    <row r="6" spans="1:10" x14ac:dyDescent="0.25">
      <c r="A6" s="215" t="str">
        <f>'Export Data'!X6&amp;", "&amp;'Export Data'!W6</f>
        <v>Vasicek, Brian</v>
      </c>
      <c r="B6" s="215" t="str">
        <f>IF('Export Data'!AS6="I will drive my scout, and I can drive other scouts TO camp.","DRIVE "&amp;'Export Data'!AT6,IF('Export Data'!AS6="I have arranged a ride for my scout TO camp..","Has Ride ("&amp;'Export Data'!AV6&amp;")",IF('Export Data'!AS6="I can drive ONLY my scout TO camp.","Has Ride (Family)",IF('Export Data'!AS6="Please find a ride for my scout TO camp.","Needs Ride",IF('Export Data'!AS6="My scout will drive themselves TO camp.","DRIVE (Self)","No Info")))))</f>
        <v>No Info</v>
      </c>
      <c r="C6" s="216" t="str">
        <f>IF('Export Data'!AW6="I will drive my scout, and I can drive other scouts HOME.","DRIVE "&amp;'Export Data'!AX6,IF('Export Data'!AW6="I have arranged a ride for my scout HOME.","Has Ride ("&amp;'Export Data'!AZ6&amp;")",IF('Export Data'!AW6="I can drive ONLY my scout HOME.","Has Ride (Family)",IF('Export Data'!AW6="Please find a ride for my scout HOME.","Needs Ride",IF('Export Data'!AW6="My scout will drive themselves HOME.","DRIVE (Self)","No Info")))))</f>
        <v>No Info</v>
      </c>
      <c r="D6" s="217" t="str">
        <f>IF(NOT(ISBLANK('Export Data'!AU6)),"Drive to Camp: "&amp;'Export Data'!AU6&amp;CHAR(10),"")&amp;IF(NOT(ISBLANK('Export Data'!AY6)),"Drive Home: "&amp;'Export Data'!AY6,"")&amp;"  Meds? "&amp; 'Export Data'!BH6</f>
        <v xml:space="preserve">  Meds? </v>
      </c>
      <c r="E6" s="215" t="str">
        <f>IF(I6="179 Adult","Goat",VLOOKUP(A6,Contacts!$A$1:$F$103,3))</f>
        <v>Goat</v>
      </c>
      <c r="F6" s="215" t="str">
        <f t="shared" si="1"/>
        <v>AAVas</v>
      </c>
      <c r="G6" s="215" t="str">
        <f>'Export Data'!AA6</f>
        <v>Bdvasicek@gmail.com</v>
      </c>
      <c r="H6" s="215">
        <f>'Export Data'!Z6</f>
        <v>2487097336</v>
      </c>
      <c r="I6" s="215" t="str">
        <f>'Export Data'!Y6</f>
        <v>179 Adult</v>
      </c>
      <c r="J6" s="218">
        <v>43832.663194444445</v>
      </c>
    </row>
    <row r="7" spans="1:10" x14ac:dyDescent="0.25">
      <c r="A7" s="215" t="str">
        <f>'Export Data'!X7&amp;", "&amp;'Export Data'!W7</f>
        <v>Vasicek, William</v>
      </c>
      <c r="B7" s="215" t="str">
        <f>IF('Export Data'!AS7="I will drive my scout, and I can drive other scouts TO camp.","DRIVE "&amp;'Export Data'!AT7,IF('Export Data'!AS7="I have arranged a ride for my scout TO camp..","Has Ride ("&amp;'Export Data'!AV7&amp;")",IF('Export Data'!AS7="I can drive ONLY my scout TO camp.","Has Ride (Family)",IF('Export Data'!AS7="Please find a ride for my scout TO camp.","Needs Ride",IF('Export Data'!AS7="My scout will drive themselves TO camp.","DRIVE (Self)","No Info")))))</f>
        <v>Has Ride (Family)</v>
      </c>
      <c r="C7" s="216" t="str">
        <f>IF('Export Data'!AW7="I will drive my scout, and I can drive other scouts HOME.","DRIVE "&amp;'Export Data'!AX7,IF('Export Data'!AW7="I have arranged a ride for my scout HOME.","Has Ride ("&amp;'Export Data'!AZ7&amp;")",IF('Export Data'!AW7="I can drive ONLY my scout HOME.","Has Ride (Family)",IF('Export Data'!AW7="Please find a ride for my scout HOME.","Needs Ride",IF('Export Data'!AW7="My scout will drive themselves HOME.","DRIVE (Self)","No Info")))))</f>
        <v>Has Ride (Family)</v>
      </c>
      <c r="D7" s="217" t="str">
        <f>IF(NOT(ISBLANK('Export Data'!AU7)),"Drive to Camp: "&amp;'Export Data'!AU7&amp;CHAR(10),"")&amp;IF(NOT(ISBLANK('Export Data'!AY7)),"Drive Home: "&amp;'Export Data'!AY7,"")&amp;"  Meds? "&amp; 'Export Data'!BH7</f>
        <v xml:space="preserve">  Meds? No</v>
      </c>
      <c r="E7" s="215">
        <f>IF(I7="179 Adult","Goat",VLOOKUP(A7,Contacts!$A$1:$F$103,3))</f>
        <v>0</v>
      </c>
      <c r="F7" s="215" t="str">
        <f t="shared" si="1"/>
        <v>YYVas</v>
      </c>
      <c r="G7" s="215" t="str">
        <f>'Export Data'!AA7</f>
        <v>bdvasicek@gmail.com</v>
      </c>
      <c r="H7" s="215">
        <f>'Export Data'!Z7</f>
        <v>2487097336</v>
      </c>
      <c r="I7" s="215" t="str">
        <f>'Export Data'!Y7</f>
        <v>179 Youth</v>
      </c>
      <c r="J7" s="218">
        <v>43832.663194444445</v>
      </c>
    </row>
    <row r="8" spans="1:10" x14ac:dyDescent="0.25">
      <c r="A8" s="215" t="str">
        <f>'Export Data'!X8&amp;", "&amp;'Export Data'!W8</f>
        <v>Budgery, Brian</v>
      </c>
      <c r="B8" s="215" t="str">
        <f>IF('Export Data'!AS8="I will drive my scout, and I can drive other scouts TO camp.","DRIVE "&amp;'Export Data'!AT8,IF('Export Data'!AS8="I have arranged a ride for my scout TO camp..","Has Ride ("&amp;'Export Data'!AV8&amp;")",IF('Export Data'!AS8="I can drive ONLY my scout TO camp.","Has Ride (Family)",IF('Export Data'!AS8="Please find a ride for my scout TO camp.","Needs Ride",IF('Export Data'!AS8="My scout will drive themselves TO camp.","DRIVE (Self)","No Info")))))</f>
        <v>No Info</v>
      </c>
      <c r="C8" s="216" t="str">
        <f>IF('Export Data'!AW8="I will drive my scout, and I can drive other scouts HOME.","DRIVE "&amp;'Export Data'!AX8,IF('Export Data'!AW8="I have arranged a ride for my scout HOME.","Has Ride ("&amp;'Export Data'!AZ8&amp;")",IF('Export Data'!AW8="I can drive ONLY my scout HOME.","Has Ride (Family)",IF('Export Data'!AW8="Please find a ride for my scout HOME.","Needs Ride",IF('Export Data'!AW8="My scout will drive themselves HOME.","DRIVE (Self)","No Info")))))</f>
        <v>No Info</v>
      </c>
      <c r="D8" s="217" t="str">
        <f>IF(NOT(ISBLANK('Export Data'!AU8)),"Drive to Camp: "&amp;'Export Data'!AU8&amp;CHAR(10),"")&amp;IF(NOT(ISBLANK('Export Data'!AY8)),"Drive Home: "&amp;'Export Data'!AY8,"")&amp;"  Meds? "&amp; 'Export Data'!BH8</f>
        <v xml:space="preserve">  Meds? </v>
      </c>
      <c r="E8" s="215" t="str">
        <f>IF(I8="179 Adult","Goat",VLOOKUP(A8,Contacts!$A$1:$F$103,3))</f>
        <v>Goat</v>
      </c>
      <c r="F8" s="215" t="str">
        <f t="shared" si="1"/>
        <v>AABud</v>
      </c>
      <c r="G8" s="215" t="str">
        <f>'Export Data'!AA8</f>
        <v>jbudgery@att.net</v>
      </c>
      <c r="H8" s="215">
        <f>'Export Data'!Z8</f>
        <v>2484269477</v>
      </c>
      <c r="I8" s="215" t="str">
        <f>'Export Data'!Y8</f>
        <v>179 Adult</v>
      </c>
      <c r="J8" s="218">
        <v>43832.663194444445</v>
      </c>
    </row>
    <row r="9" spans="1:10" x14ac:dyDescent="0.25">
      <c r="A9" s="215" t="str">
        <f>'Export Data'!X9&amp;", "&amp;'Export Data'!W9</f>
        <v>Sahasrabuddhe, Vyom</v>
      </c>
      <c r="B9" s="215" t="str">
        <f>IF('Export Data'!AS9="I will drive my scout, and I can drive other scouts TO camp.","DRIVE "&amp;'Export Data'!AT9,IF('Export Data'!AS9="I have arranged a ride for my scout TO camp..","Has Ride ("&amp;'Export Data'!AV9&amp;")",IF('Export Data'!AS9="I can drive ONLY my scout TO camp.","Has Ride (Family)",IF('Export Data'!AS9="Please find a ride for my scout TO camp.","Needs Ride",IF('Export Data'!AS9="My scout will drive themselves TO camp.","DRIVE (Self)","No Info")))))</f>
        <v>Needs Ride</v>
      </c>
      <c r="C9" s="216" t="str">
        <f>IF('Export Data'!AW9="I will drive my scout, and I can drive other scouts HOME.","DRIVE "&amp;'Export Data'!AX9,IF('Export Data'!AW9="I have arranged a ride for my scout HOME.","Has Ride ("&amp;'Export Data'!AZ9&amp;")",IF('Export Data'!AW9="I can drive ONLY my scout HOME.","Has Ride (Family)",IF('Export Data'!AW9="Please find a ride for my scout HOME.","Needs Ride",IF('Export Data'!AW9="My scout will drive themselves HOME.","DRIVE (Self)","No Info")))))</f>
        <v>Needs Ride</v>
      </c>
      <c r="D9" s="217" t="str">
        <f>IF(NOT(ISBLANK('Export Data'!AU9)),"Drive to Camp: "&amp;'Export Data'!AU9&amp;CHAR(10),"")&amp;IF(NOT(ISBLANK('Export Data'!AY9)),"Drive Home: "&amp;'Export Data'!AY9,"")&amp;"  Meds? "&amp; 'Export Data'!BH9</f>
        <v xml:space="preserve">  Meds? No</v>
      </c>
      <c r="E9" s="215">
        <f>IF(I9="179 Adult","Goat",VLOOKUP(A9,Contacts!$A$1:$F$103,3))</f>
        <v>0</v>
      </c>
      <c r="F9" s="215" t="str">
        <f t="shared" si="1"/>
        <v>YYSah</v>
      </c>
      <c r="G9" s="215" t="str">
        <f>'Export Data'!AA9</f>
        <v>Vyomsahasrabuddhe@gmail.com</v>
      </c>
      <c r="H9" s="215">
        <f>'Export Data'!Z9</f>
        <v>2485331462</v>
      </c>
      <c r="I9" s="215" t="str">
        <f>'Export Data'!Y9</f>
        <v>179 Youth</v>
      </c>
      <c r="J9" s="218">
        <v>43832.663194444445</v>
      </c>
    </row>
    <row r="10" spans="1:10" x14ac:dyDescent="0.25">
      <c r="A10" s="215" t="str">
        <f>'Export Data'!X10&amp;", "&amp;'Export Data'!W10</f>
        <v>Sahasrabuddhe, Vyan</v>
      </c>
      <c r="B10" s="215" t="str">
        <f>IF('Export Data'!AS10="I will drive my scout, and I can drive other scouts TO camp.","DRIVE "&amp;'Export Data'!AT10,IF('Export Data'!AS10="I have arranged a ride for my scout TO camp..","Has Ride ("&amp;'Export Data'!AV10&amp;")",IF('Export Data'!AS10="I can drive ONLY my scout TO camp.","Has Ride (Family)",IF('Export Data'!AS10="Please find a ride for my scout TO camp.","Needs Ride",IF('Export Data'!AS10="My scout will drive themselves TO camp.","DRIVE (Self)","No Info")))))</f>
        <v>Needs Ride</v>
      </c>
      <c r="C10" s="216" t="str">
        <f>IF('Export Data'!AW10="I will drive my scout, and I can drive other scouts HOME.","DRIVE "&amp;'Export Data'!AX10,IF('Export Data'!AW10="I have arranged a ride for my scout HOME.","Has Ride ("&amp;'Export Data'!AZ10&amp;")",IF('Export Data'!AW10="I can drive ONLY my scout HOME.","Has Ride (Family)",IF('Export Data'!AW10="Please find a ride for my scout HOME.","Needs Ride",IF('Export Data'!AW10="My scout will drive themselves HOME.","DRIVE (Self)","No Info")))))</f>
        <v>Needs Ride</v>
      </c>
      <c r="D10" s="217" t="str">
        <f>IF(NOT(ISBLANK('Export Data'!AU10)),"Drive to Camp: "&amp;'Export Data'!AU10&amp;CHAR(10),"")&amp;IF(NOT(ISBLANK('Export Data'!AY10)),"Drive Home: "&amp;'Export Data'!AY10,"")&amp;"  Meds? "&amp; 'Export Data'!BH10</f>
        <v xml:space="preserve">  Meds? No</v>
      </c>
      <c r="E10" s="215">
        <f>IF(I10="179 Adult","Goat",VLOOKUP(A10,Contacts!$A$1:$F$103,3))</f>
        <v>0</v>
      </c>
      <c r="F10" s="215" t="str">
        <f t="shared" si="1"/>
        <v>YYSah</v>
      </c>
      <c r="G10" s="215">
        <f>'Export Data'!AA10</f>
        <v>0</v>
      </c>
      <c r="H10" s="215">
        <f>'Export Data'!Z10</f>
        <v>0</v>
      </c>
      <c r="I10" s="215" t="str">
        <f>'Export Data'!Y10</f>
        <v>179 Youth</v>
      </c>
      <c r="J10" s="218">
        <v>43832.663194444445</v>
      </c>
    </row>
    <row r="11" spans="1:10" x14ac:dyDescent="0.25">
      <c r="A11" s="215" t="str">
        <f>'Export Data'!X11&amp;", "&amp;'Export Data'!W11</f>
        <v>Vestlund, Magnus</v>
      </c>
      <c r="B11" s="215" t="str">
        <f>IF('Export Data'!AS11="I will drive my scout, and I can drive other scouts TO camp.","DRIVE "&amp;'Export Data'!AT11,IF('Export Data'!AS11="I have arranged a ride for my scout TO camp..","Has Ride ("&amp;'Export Data'!AV11&amp;")",IF('Export Data'!AS11="I can drive ONLY my scout TO camp.","Has Ride (Family)",IF('Export Data'!AS11="Please find a ride for my scout TO camp.","Needs Ride",IF('Export Data'!AS11="My scout will drive themselves TO camp.","DRIVE (Self)","No Info")))))</f>
        <v>No Info</v>
      </c>
      <c r="C11" s="216" t="str">
        <f>IF('Export Data'!AW11="I will drive my scout, and I can drive other scouts HOME.","DRIVE "&amp;'Export Data'!AX11,IF('Export Data'!AW11="I have arranged a ride for my scout HOME.","Has Ride ("&amp;'Export Data'!AZ11&amp;")",IF('Export Data'!AW11="I can drive ONLY my scout HOME.","Has Ride (Family)",IF('Export Data'!AW11="Please find a ride for my scout HOME.","Needs Ride",IF('Export Data'!AW11="My scout will drive themselves HOME.","DRIVE (Self)","No Info")))))</f>
        <v>No Info</v>
      </c>
      <c r="D11" s="217" t="str">
        <f>IF(NOT(ISBLANK('Export Data'!AU11)),"Drive to Camp: "&amp;'Export Data'!AU11&amp;CHAR(10),"")&amp;IF(NOT(ISBLANK('Export Data'!AY11)),"Drive Home: "&amp;'Export Data'!AY11,"")&amp;"  Meds? "&amp; 'Export Data'!BH11</f>
        <v xml:space="preserve">  Meds? </v>
      </c>
      <c r="E11" s="215" t="str">
        <f>IF(I11="179 Adult","Goat",VLOOKUP(A11,Contacts!$A$1:$F$103,3))</f>
        <v>Goat</v>
      </c>
      <c r="F11" s="215" t="str">
        <f t="shared" si="1"/>
        <v>AAVes</v>
      </c>
      <c r="G11" s="215" t="str">
        <f>'Export Data'!AA11</f>
        <v>cecilia.vestlund@vastergarden.org</v>
      </c>
      <c r="H11" s="215">
        <f>'Export Data'!Z11</f>
        <v>2483089825</v>
      </c>
      <c r="I11" s="215" t="str">
        <f>'Export Data'!Y11</f>
        <v>179 Adult</v>
      </c>
      <c r="J11" s="218">
        <v>43832.663194444445</v>
      </c>
    </row>
    <row r="12" spans="1:10" x14ac:dyDescent="0.25">
      <c r="A12" s="215" t="str">
        <f>'Export Data'!X12&amp;", "&amp;'Export Data'!W12</f>
        <v>Vestlund, Karl</v>
      </c>
      <c r="B12" s="215" t="str">
        <f>IF('Export Data'!AS12="I will drive my scout, and I can drive other scouts TO camp.","DRIVE "&amp;'Export Data'!AT12,IF('Export Data'!AS12="I have arranged a ride for my scout TO camp..","Has Ride ("&amp;'Export Data'!AV12&amp;")",IF('Export Data'!AS12="I can drive ONLY my scout TO camp.","Has Ride (Family)",IF('Export Data'!AS12="Please find a ride for my scout TO camp.","Needs Ride",IF('Export Data'!AS12="My scout will drive themselves TO camp.","DRIVE (Self)","No Info")))))</f>
        <v>Has Ride (Family)</v>
      </c>
      <c r="C12" s="216" t="str">
        <f>IF('Export Data'!AW12="I will drive my scout, and I can drive other scouts HOME.","DRIVE "&amp;'Export Data'!AX12,IF('Export Data'!AW12="I have arranged a ride for my scout HOME.","Has Ride ("&amp;'Export Data'!AZ12&amp;")",IF('Export Data'!AW12="I can drive ONLY my scout HOME.","Has Ride (Family)",IF('Export Data'!AW12="Please find a ride for my scout HOME.","Needs Ride",IF('Export Data'!AW12="My scout will drive themselves HOME.","DRIVE (Self)","No Info")))))</f>
        <v>Has Ride (Family)</v>
      </c>
      <c r="D12" s="217" t="str">
        <f>IF(NOT(ISBLANK('Export Data'!AU12)),"Drive to Camp: "&amp;'Export Data'!AU12&amp;CHAR(10),"")&amp;IF(NOT(ISBLANK('Export Data'!AY12)),"Drive Home: "&amp;'Export Data'!AY12,"")&amp;"  Meds? "&amp; 'Export Data'!BH12</f>
        <v xml:space="preserve">  Meds? No</v>
      </c>
      <c r="E12" s="215">
        <f>IF(I12="179 Adult","Goat",VLOOKUP(A12,Contacts!$A$1:$F$103,3))</f>
        <v>0</v>
      </c>
      <c r="F12" s="215" t="str">
        <f t="shared" si="1"/>
        <v>YYVes</v>
      </c>
      <c r="G12" s="215" t="str">
        <f>'Export Data'!AA12</f>
        <v>cecilia.vestlund@vastergarden.org</v>
      </c>
      <c r="H12" s="215">
        <f>'Export Data'!Z12</f>
        <v>8106235649</v>
      </c>
      <c r="I12" s="215" t="str">
        <f>'Export Data'!Y12</f>
        <v>179 Youth</v>
      </c>
      <c r="J12" s="218">
        <v>43832.663194444445</v>
      </c>
    </row>
    <row r="13" spans="1:10" x14ac:dyDescent="0.25">
      <c r="A13" s="215" t="str">
        <f>'Export Data'!X13&amp;", "&amp;'Export Data'!W13</f>
        <v>Vestlund, Cecilia</v>
      </c>
      <c r="B13" s="215" t="str">
        <f>IF('Export Data'!AS13="I will drive my scout, and I can drive other scouts TO camp.","DRIVE "&amp;'Export Data'!AT13,IF('Export Data'!AS13="I have arranged a ride for my scout TO camp..","Has Ride ("&amp;'Export Data'!AV13&amp;")",IF('Export Data'!AS13="I can drive ONLY my scout TO camp.","Has Ride (Family)",IF('Export Data'!AS13="Please find a ride for my scout TO camp.","Needs Ride",IF('Export Data'!AS13="My scout will drive themselves TO camp.","DRIVE (Self)","No Info")))))</f>
        <v>No Info</v>
      </c>
      <c r="C13" s="216" t="str">
        <f>IF('Export Data'!AW13="I will drive my scout, and I can drive other scouts HOME.","DRIVE "&amp;'Export Data'!AX13,IF('Export Data'!AW13="I have arranged a ride for my scout HOME.","Has Ride ("&amp;'Export Data'!AZ13&amp;")",IF('Export Data'!AW13="I can drive ONLY my scout HOME.","Has Ride (Family)",IF('Export Data'!AW13="Please find a ride for my scout HOME.","Needs Ride",IF('Export Data'!AW13="My scout will drive themselves HOME.","DRIVE (Self)","No Info")))))</f>
        <v>No Info</v>
      </c>
      <c r="D13" s="217" t="str">
        <f>IF(NOT(ISBLANK('Export Data'!AU13)),"Drive to Camp: "&amp;'Export Data'!AU13&amp;CHAR(10),"")&amp;IF(NOT(ISBLANK('Export Data'!AY13)),"Drive Home: "&amp;'Export Data'!AY13,"")&amp;"  Meds? "&amp; 'Export Data'!BH13</f>
        <v xml:space="preserve">  Meds? </v>
      </c>
      <c r="E13" s="215" t="str">
        <f>IF(I13="179 Adult","Goat",VLOOKUP(A13,Contacts!$A$1:$F$103,3))</f>
        <v>Goat</v>
      </c>
      <c r="F13" s="215" t="str">
        <f t="shared" si="1"/>
        <v>AAVes</v>
      </c>
      <c r="G13" s="215" t="str">
        <f>'Export Data'!AA13</f>
        <v>cecilia.vestlund@vastergarden.org</v>
      </c>
      <c r="H13" s="215">
        <f>'Export Data'!Z13</f>
        <v>3136555899</v>
      </c>
      <c r="I13" s="215" t="str">
        <f>'Export Data'!Y13</f>
        <v>179 Adult</v>
      </c>
      <c r="J13" s="218">
        <v>43832.663194444445</v>
      </c>
    </row>
    <row r="14" spans="1:10" x14ac:dyDescent="0.25">
      <c r="A14" s="215" t="str">
        <f>'Export Data'!X14&amp;", "&amp;'Export Data'!W14</f>
        <v>Chavez, Sarah</v>
      </c>
      <c r="B14" s="215" t="str">
        <f>IF('Export Data'!AS14="I will drive my scout, and I can drive other scouts TO camp.","DRIVE "&amp;'Export Data'!AT14,IF('Export Data'!AS14="I have arranged a ride for my scout TO camp..","Has Ride ("&amp;'Export Data'!AV14&amp;")",IF('Export Data'!AS14="I can drive ONLY my scout TO camp.","Has Ride (Family)",IF('Export Data'!AS14="Please find a ride for my scout TO camp.","Needs Ride",IF('Export Data'!AS14="My scout will drive themselves TO camp.","DRIVE (Self)","No Info")))))</f>
        <v>No Info</v>
      </c>
      <c r="C14" s="216" t="str">
        <f>IF('Export Data'!AW14="I will drive my scout, and I can drive other scouts HOME.","DRIVE "&amp;'Export Data'!AX14,IF('Export Data'!AW14="I have arranged a ride for my scout HOME.","Has Ride ("&amp;'Export Data'!AZ14&amp;")",IF('Export Data'!AW14="I can drive ONLY my scout HOME.","Has Ride (Family)",IF('Export Data'!AW14="Please find a ride for my scout HOME.","Needs Ride",IF('Export Data'!AW14="My scout will drive themselves HOME.","DRIVE (Self)","No Info")))))</f>
        <v>No Info</v>
      </c>
      <c r="D14" s="217" t="str">
        <f>IF(NOT(ISBLANK('Export Data'!AU14)),"Drive to Camp: "&amp;'Export Data'!AU14&amp;CHAR(10),"")&amp;IF(NOT(ISBLANK('Export Data'!AY14)),"Drive Home: "&amp;'Export Data'!AY14,"")&amp;"  Meds? "&amp; 'Export Data'!BH14</f>
        <v xml:space="preserve">  Meds? </v>
      </c>
      <c r="E14" s="215" t="str">
        <f>IF(I14="179 Adult","Goat",VLOOKUP(A14,Contacts!$A$1:$F$103,3))</f>
        <v>Goat</v>
      </c>
      <c r="F14" s="215" t="str">
        <f t="shared" si="1"/>
        <v>AACha</v>
      </c>
      <c r="G14" s="215" t="str">
        <f>'Export Data'!AA14</f>
        <v>chavezs943@gmail.com</v>
      </c>
      <c r="H14" s="215">
        <f>'Export Data'!Z14</f>
        <v>7347770449</v>
      </c>
      <c r="I14" s="215" t="str">
        <f>'Export Data'!Y14</f>
        <v>179 Adult</v>
      </c>
      <c r="J14" s="218">
        <v>43832.663194444445</v>
      </c>
    </row>
    <row r="15" spans="1:10" x14ac:dyDescent="0.25">
      <c r="A15" s="215" t="str">
        <f>'Export Data'!X15&amp;", "&amp;'Export Data'!W15</f>
        <v>Clark, Liam</v>
      </c>
      <c r="B15" s="215" t="str">
        <f>IF('Export Data'!AS15="I will drive my scout, and I can drive other scouts TO camp.","DRIVE "&amp;'Export Data'!AT15,IF('Export Data'!AS15="I have arranged a ride for my scout TO camp..","Has Ride ("&amp;'Export Data'!AV15&amp;")",IF('Export Data'!AS15="I can drive ONLY my scout TO camp.","Has Ride (Family)",IF('Export Data'!AS15="Please find a ride for my scout TO camp.","Needs Ride",IF('Export Data'!AS15="My scout will drive themselves TO camp.","DRIVE (Self)","No Info")))))</f>
        <v>Has Ride (Family)</v>
      </c>
      <c r="C15" s="216" t="str">
        <f>IF('Export Data'!AW15="I will drive my scout, and I can drive other scouts HOME.","DRIVE "&amp;'Export Data'!AX15,IF('Export Data'!AW15="I have arranged a ride for my scout HOME.","Has Ride ("&amp;'Export Data'!AZ15&amp;")",IF('Export Data'!AW15="I can drive ONLY my scout HOME.","Has Ride (Family)",IF('Export Data'!AW15="Please find a ride for my scout HOME.","Needs Ride",IF('Export Data'!AW15="My scout will drive themselves HOME.","DRIVE (Self)","No Info")))))</f>
        <v>Has Ride (Family)</v>
      </c>
      <c r="D15" s="217" t="str">
        <f>IF(NOT(ISBLANK('Export Data'!AU15)),"Drive to Camp: "&amp;'Export Data'!AU15&amp;CHAR(10),"")&amp;IF(NOT(ISBLANK('Export Data'!AY15)),"Drive Home: "&amp;'Export Data'!AY15,"")&amp;"  Meds? "&amp; 'Export Data'!BH15</f>
        <v xml:space="preserve">  Meds? No</v>
      </c>
      <c r="E15" s="215" t="str">
        <f>IF(I15="179 Adult","Goat",VLOOKUP(A15,Contacts!$A$1:$F$103,3))</f>
        <v>Paul Bunyan</v>
      </c>
      <c r="F15" s="215" t="str">
        <f t="shared" si="1"/>
        <v>YYCla</v>
      </c>
      <c r="G15" s="215" t="str">
        <f>'Export Data'!AA15</f>
        <v>chavezs943@gmail.com</v>
      </c>
      <c r="H15" s="215">
        <f>'Export Data'!Z15</f>
        <v>7347770449</v>
      </c>
      <c r="I15" s="215" t="str">
        <f>'Export Data'!Y15</f>
        <v>179 Youth</v>
      </c>
      <c r="J15" s="218">
        <v>43832.663194444445</v>
      </c>
    </row>
    <row r="16" spans="1:10" x14ac:dyDescent="0.25">
      <c r="A16" s="215" t="str">
        <f>'Export Data'!X16&amp;", "&amp;'Export Data'!W16</f>
        <v>Lee, Vincent</v>
      </c>
      <c r="B16" s="215" t="str">
        <f>IF('Export Data'!AS16="I will drive my scout, and I can drive other scouts TO camp.","DRIVE "&amp;'Export Data'!AT16,IF('Export Data'!AS16="I have arranged a ride for my scout TO camp..","Has Ride ("&amp;'Export Data'!AV16&amp;")",IF('Export Data'!AS16="I can drive ONLY my scout TO camp.","Has Ride (Family)",IF('Export Data'!AS16="Please find a ride for my scout TO camp.","Needs Ride",IF('Export Data'!AS16="My scout will drive themselves TO camp.","DRIVE (Self)","No Info")))))</f>
        <v>No Info</v>
      </c>
      <c r="C16" s="216" t="str">
        <f>IF('Export Data'!AW16="I will drive my scout, and I can drive other scouts HOME.","DRIVE "&amp;'Export Data'!AX16,IF('Export Data'!AW16="I have arranged a ride for my scout HOME.","Has Ride ("&amp;'Export Data'!AZ16&amp;")",IF('Export Data'!AW16="I can drive ONLY my scout HOME.","Has Ride (Family)",IF('Export Data'!AW16="Please find a ride for my scout HOME.","Needs Ride",IF('Export Data'!AW16="My scout will drive themselves HOME.","DRIVE (Self)","No Info")))))</f>
        <v>No Info</v>
      </c>
      <c r="D16" s="217" t="str">
        <f>IF(NOT(ISBLANK('Export Data'!AU16)),"Drive to Camp: "&amp;'Export Data'!AU16&amp;CHAR(10),"")&amp;IF(NOT(ISBLANK('Export Data'!AY16)),"Drive Home: "&amp;'Export Data'!AY16,"")&amp;"  Meds? "&amp; 'Export Data'!BH16</f>
        <v xml:space="preserve">  Meds? </v>
      </c>
      <c r="E16" s="215" t="str">
        <f>IF(I16="179 Adult","Goat",VLOOKUP(A16,Contacts!$A$1:$F$103,3))</f>
        <v>Goat</v>
      </c>
      <c r="F16" s="215" t="str">
        <f t="shared" si="1"/>
        <v>AALee</v>
      </c>
      <c r="G16" s="215" t="str">
        <f>'Export Data'!AA16</f>
        <v>Vplee444@gmail.com</v>
      </c>
      <c r="H16" s="215">
        <f>'Export Data'!Z16</f>
        <v>2488817945</v>
      </c>
      <c r="I16" s="215" t="str">
        <f>'Export Data'!Y16</f>
        <v>179 Adult</v>
      </c>
      <c r="J16" s="218">
        <v>43832.663194444445</v>
      </c>
    </row>
    <row r="17" spans="1:10" x14ac:dyDescent="0.25">
      <c r="A17" s="215" t="str">
        <f>'Export Data'!X17&amp;", "&amp;'Export Data'!W17</f>
        <v>Bernard, Dean</v>
      </c>
      <c r="B17" s="215" t="str">
        <f>IF('Export Data'!AS17="I will drive my scout, and I can drive other scouts TO camp.","DRIVE "&amp;'Export Data'!AT17,IF('Export Data'!AS17="I have arranged a ride for my scout TO camp..","Has Ride ("&amp;'Export Data'!AV17&amp;")",IF('Export Data'!AS17="I can drive ONLY my scout TO camp.","Has Ride (Family)",IF('Export Data'!AS17="Please find a ride for my scout TO camp.","Needs Ride",IF('Export Data'!AS17="My scout will drive themselves TO camp.","DRIVE (Self)","No Info")))))</f>
        <v>Has Ride (Family)</v>
      </c>
      <c r="C17" s="216" t="str">
        <f>IF('Export Data'!AW17="I will drive my scout, and I can drive other scouts HOME.","DRIVE "&amp;'Export Data'!AX17,IF('Export Data'!AW17="I have arranged a ride for my scout HOME.","Has Ride ("&amp;'Export Data'!AZ17&amp;")",IF('Export Data'!AW17="I can drive ONLY my scout HOME.","Has Ride (Family)",IF('Export Data'!AW17="Please find a ride for my scout HOME.","Needs Ride",IF('Export Data'!AW17="My scout will drive themselves HOME.","DRIVE (Self)","No Info")))))</f>
        <v>Has Ride (Family)</v>
      </c>
      <c r="D17" s="217" t="str">
        <f>IF(NOT(ISBLANK('Export Data'!AU17)),"Drive to Camp: "&amp;'Export Data'!AU17&amp;CHAR(10),"")&amp;IF(NOT(ISBLANK('Export Data'!AY17)),"Drive Home: "&amp;'Export Data'!AY17,"")&amp;"  Meds? "&amp; 'Export Data'!BH17</f>
        <v xml:space="preserve">  Meds? Yes</v>
      </c>
      <c r="E17" s="215">
        <f>IF(I17="179 Adult","Goat",VLOOKUP(A17,Contacts!$A$1:$F$103,3))</f>
        <v>0</v>
      </c>
      <c r="F17" s="215" t="str">
        <f t="shared" si="1"/>
        <v>YYBer</v>
      </c>
      <c r="G17" s="215" t="str">
        <f>'Export Data'!AA17</f>
        <v>mkbernard85@gmail.com</v>
      </c>
      <c r="H17" s="215">
        <f>'Export Data'!Z17</f>
        <v>2483022369</v>
      </c>
      <c r="I17" s="215" t="str">
        <f>'Export Data'!Y17</f>
        <v>179 Youth</v>
      </c>
      <c r="J17" s="218">
        <v>43832.663194444445</v>
      </c>
    </row>
    <row r="18" spans="1:10" x14ac:dyDescent="0.25">
      <c r="A18" s="215" t="str">
        <f>'Export Data'!X18&amp;", "&amp;'Export Data'!W18</f>
        <v>Bernard, Eleanor</v>
      </c>
      <c r="B18" s="215" t="str">
        <f>IF('Export Data'!AS18="I will drive my scout, and I can drive other scouts TO camp.","DRIVE "&amp;'Export Data'!AT18,IF('Export Data'!AS18="I have arranged a ride for my scout TO camp..","Has Ride ("&amp;'Export Data'!AV18&amp;")",IF('Export Data'!AS18="I can drive ONLY my scout TO camp.","Has Ride (Family)",IF('Export Data'!AS18="Please find a ride for my scout TO camp.","Needs Ride",IF('Export Data'!AS18="My scout will drive themselves TO camp.","DRIVE (Self)","No Info")))))</f>
        <v>No Info</v>
      </c>
      <c r="C18" s="216" t="str">
        <f>IF('Export Data'!AW18="I will drive my scout, and I can drive other scouts HOME.","DRIVE "&amp;'Export Data'!AX18,IF('Export Data'!AW18="I have arranged a ride for my scout HOME.","Has Ride ("&amp;'Export Data'!AZ18&amp;")",IF('Export Data'!AW18="I can drive ONLY my scout HOME.","Has Ride (Family)",IF('Export Data'!AW18="Please find a ride for my scout HOME.","Needs Ride",IF('Export Data'!AW18="My scout will drive themselves HOME.","DRIVE (Self)","No Info")))))</f>
        <v>No Info</v>
      </c>
      <c r="D18" s="217" t="str">
        <f>IF(NOT(ISBLANK('Export Data'!AU18)),"Drive to Camp: "&amp;'Export Data'!AU18&amp;CHAR(10),"")&amp;IF(NOT(ISBLANK('Export Data'!AY18)),"Drive Home: "&amp;'Export Data'!AY18,"")&amp;"  Meds? "&amp; 'Export Data'!BH18</f>
        <v xml:space="preserve">  Meds? </v>
      </c>
      <c r="E18" s="215">
        <f>IF(I18="179 Adult","Goat",VLOOKUP(A18,Contacts!$A$1:$F$103,3))</f>
        <v>0</v>
      </c>
      <c r="F18" s="215" t="str">
        <f t="shared" si="1"/>
        <v>YYBer</v>
      </c>
      <c r="G18" s="215">
        <f>'Export Data'!AA18</f>
        <v>0</v>
      </c>
      <c r="H18" s="215">
        <f>'Export Data'!Z18</f>
        <v>0</v>
      </c>
      <c r="I18" s="215" t="str">
        <f>'Export Data'!Y18</f>
        <v>Cub Scout Adults &amp; Siblings</v>
      </c>
      <c r="J18" s="218">
        <v>43832.663194444445</v>
      </c>
    </row>
    <row r="19" spans="1:10" x14ac:dyDescent="0.25">
      <c r="A19" s="215" t="str">
        <f>'Export Data'!X19&amp;", "&amp;'Export Data'!W19</f>
        <v>Bernard, Mary</v>
      </c>
      <c r="B19" s="215" t="str">
        <f>IF('Export Data'!AS19="I will drive my scout, and I can drive other scouts TO camp.","DRIVE "&amp;'Export Data'!AT19,IF('Export Data'!AS19="I have arranged a ride for my scout TO camp..","Has Ride ("&amp;'Export Data'!AV19&amp;")",IF('Export Data'!AS19="I can drive ONLY my scout TO camp.","Has Ride (Family)",IF('Export Data'!AS19="Please find a ride for my scout TO camp.","Needs Ride",IF('Export Data'!AS19="My scout will drive themselves TO camp.","DRIVE (Self)","No Info")))))</f>
        <v>No Info</v>
      </c>
      <c r="C19" s="216" t="str">
        <f>IF('Export Data'!AW19="I will drive my scout, and I can drive other scouts HOME.","DRIVE "&amp;'Export Data'!AX19,IF('Export Data'!AW19="I have arranged a ride for my scout HOME.","Has Ride ("&amp;'Export Data'!AZ19&amp;")",IF('Export Data'!AW19="I can drive ONLY my scout HOME.","Has Ride (Family)",IF('Export Data'!AW19="Please find a ride for my scout HOME.","Needs Ride",IF('Export Data'!AW19="My scout will drive themselves HOME.","DRIVE (Self)","No Info")))))</f>
        <v>No Info</v>
      </c>
      <c r="D19" s="217" t="str">
        <f>IF(NOT(ISBLANK('Export Data'!AU19)),"Drive to Camp: "&amp;'Export Data'!AU19&amp;CHAR(10),"")&amp;IF(NOT(ISBLANK('Export Data'!AY19)),"Drive Home: "&amp;'Export Data'!AY19,"")&amp;"  Meds? "&amp; 'Export Data'!BH19</f>
        <v xml:space="preserve">  Meds? </v>
      </c>
      <c r="E19" s="215">
        <f>IF(I19="179 Adult","Goat",VLOOKUP(A19,Contacts!$A$1:$F$103,3))</f>
        <v>0</v>
      </c>
      <c r="F19" s="215" t="str">
        <f t="shared" si="1"/>
        <v>YYBer</v>
      </c>
      <c r="G19" s="215">
        <f>'Export Data'!AA19</f>
        <v>0</v>
      </c>
      <c r="H19" s="215">
        <f>'Export Data'!Z19</f>
        <v>0</v>
      </c>
      <c r="I19" s="215" t="str">
        <f>'Export Data'!Y19</f>
        <v>Cub Scout Adults &amp; Siblings</v>
      </c>
      <c r="J19" s="218">
        <v>43832.663194444445</v>
      </c>
    </row>
    <row r="20" spans="1:10" x14ac:dyDescent="0.25">
      <c r="A20" s="215" t="str">
        <f>'Export Data'!X20&amp;", "&amp;'Export Data'!W20</f>
        <v>Bernard, Jason</v>
      </c>
      <c r="B20" s="215" t="str">
        <f>IF('Export Data'!AS20="I will drive my scout, and I can drive other scouts TO camp.","DRIVE "&amp;'Export Data'!AT20,IF('Export Data'!AS20="I have arranged a ride for my scout TO camp..","Has Ride ("&amp;'Export Data'!AV20&amp;")",IF('Export Data'!AS20="I can drive ONLY my scout TO camp.","Has Ride (Family)",IF('Export Data'!AS20="Please find a ride for my scout TO camp.","Needs Ride",IF('Export Data'!AS20="My scout will drive themselves TO camp.","DRIVE (Self)","No Info")))))</f>
        <v>No Info</v>
      </c>
      <c r="C20" s="216" t="str">
        <f>IF('Export Data'!AW20="I will drive my scout, and I can drive other scouts HOME.","DRIVE "&amp;'Export Data'!AX20,IF('Export Data'!AW20="I have arranged a ride for my scout HOME.","Has Ride ("&amp;'Export Data'!AZ20&amp;")",IF('Export Data'!AW20="I can drive ONLY my scout HOME.","Has Ride (Family)",IF('Export Data'!AW20="Please find a ride for my scout HOME.","Needs Ride",IF('Export Data'!AW20="My scout will drive themselves HOME.","DRIVE (Self)","No Info")))))</f>
        <v>No Info</v>
      </c>
      <c r="D20" s="217" t="str">
        <f>IF(NOT(ISBLANK('Export Data'!AU20)),"Drive to Camp: "&amp;'Export Data'!AU20&amp;CHAR(10),"")&amp;IF(NOT(ISBLANK('Export Data'!AY20)),"Drive Home: "&amp;'Export Data'!AY20,"")&amp;"  Meds? "&amp; 'Export Data'!BH20</f>
        <v xml:space="preserve">  Meds? </v>
      </c>
      <c r="E20" s="215">
        <f>IF(I20="179 Adult","Goat",VLOOKUP(A20,Contacts!$A$1:$F$103,3))</f>
        <v>0</v>
      </c>
      <c r="F20" s="215" t="str">
        <f t="shared" si="1"/>
        <v>YYBer</v>
      </c>
      <c r="G20" s="215">
        <f>'Export Data'!AA20</f>
        <v>0</v>
      </c>
      <c r="H20" s="215">
        <f>'Export Data'!Z20</f>
        <v>0</v>
      </c>
      <c r="I20" s="215" t="str">
        <f>'Export Data'!Y20</f>
        <v>Cub Scout Adults &amp; Siblings</v>
      </c>
      <c r="J20" s="218">
        <v>43832.663194444445</v>
      </c>
    </row>
    <row r="21" spans="1:10" x14ac:dyDescent="0.25">
      <c r="A21" s="215" t="str">
        <f>'Export Data'!X21&amp;", "&amp;'Export Data'!W21</f>
        <v>Bronson, Evan</v>
      </c>
      <c r="B21" s="215" t="str">
        <f>IF('Export Data'!AS21="I will drive my scout, and I can drive other scouts TO camp.","DRIVE "&amp;'Export Data'!AT21,IF('Export Data'!AS21="I have arranged a ride for my scout TO camp..","Has Ride ("&amp;'Export Data'!AV21&amp;")",IF('Export Data'!AS21="I can drive ONLY my scout TO camp.","Has Ride (Family)",IF('Export Data'!AS21="Please find a ride for my scout TO camp.","Needs Ride",IF('Export Data'!AS21="My scout will drive themselves TO camp.","DRIVE (Self)","No Info")))))</f>
        <v>Needs Ride</v>
      </c>
      <c r="C21" s="216" t="str">
        <f>IF('Export Data'!AW21="I will drive my scout, and I can drive other scouts HOME.","DRIVE "&amp;'Export Data'!AX21,IF('Export Data'!AW21="I have arranged a ride for my scout HOME.","Has Ride ("&amp;'Export Data'!AZ21&amp;")",IF('Export Data'!AW21="I can drive ONLY my scout HOME.","Has Ride (Family)",IF('Export Data'!AW21="Please find a ride for my scout HOME.","Needs Ride",IF('Export Data'!AW21="My scout will drive themselves HOME.","DRIVE (Self)","No Info")))))</f>
        <v>DRIVE 2</v>
      </c>
      <c r="D21" s="217" t="str">
        <f>IF(NOT(ISBLANK('Export Data'!AU21)),"Drive to Camp: "&amp;'Export Data'!AU21&amp;CHAR(10),"")&amp;IF(NOT(ISBLANK('Export Data'!AY21)),"Drive Home: "&amp;'Export Data'!AY21,"")&amp;"  Meds? "&amp; 'Export Data'!BH21</f>
        <v xml:space="preserve">  Meds? Yes</v>
      </c>
      <c r="E21" s="215" t="str">
        <f>IF(I21="179 Adult","Goat",VLOOKUP(A21,Contacts!$A$1:$F$103,3))</f>
        <v>Unassigned</v>
      </c>
      <c r="F21" s="215" t="str">
        <f t="shared" si="1"/>
        <v>YYBro</v>
      </c>
      <c r="G21" s="215" t="str">
        <f>'Export Data'!AA21</f>
        <v>karenvandaele48161@gmail.com</v>
      </c>
      <c r="H21" s="215">
        <f>'Export Data'!Z21</f>
        <v>7346256407</v>
      </c>
      <c r="I21" s="215" t="str">
        <f>'Export Data'!Y21</f>
        <v>179 Youth</v>
      </c>
      <c r="J21" s="218">
        <v>43832.663194444445</v>
      </c>
    </row>
    <row r="22" spans="1:10" x14ac:dyDescent="0.25">
      <c r="A22" s="215" t="str">
        <f>'Export Data'!X22&amp;", "&amp;'Export Data'!W22</f>
        <v>Wilburn, Colin</v>
      </c>
      <c r="B22" s="215" t="str">
        <f>IF('Export Data'!AS22="I will drive my scout, and I can drive other scouts TO camp.","DRIVE "&amp;'Export Data'!AT22,IF('Export Data'!AS22="I have arranged a ride for my scout TO camp..","Has Ride ("&amp;'Export Data'!AV22&amp;")",IF('Export Data'!AS22="I can drive ONLY my scout TO camp.","Has Ride (Family)",IF('Export Data'!AS22="Please find a ride for my scout TO camp.","Needs Ride",IF('Export Data'!AS22="My scout will drive themselves TO camp.","DRIVE (Self)","No Info")))))</f>
        <v>Has Ride (Family)</v>
      </c>
      <c r="C22" s="216" t="str">
        <f>IF('Export Data'!AW22="I will drive my scout, and I can drive other scouts HOME.","DRIVE "&amp;'Export Data'!AX22,IF('Export Data'!AW22="I have arranged a ride for my scout HOME.","Has Ride ("&amp;'Export Data'!AZ22&amp;")",IF('Export Data'!AW22="I can drive ONLY my scout HOME.","Has Ride (Family)",IF('Export Data'!AW22="Please find a ride for my scout HOME.","Needs Ride",IF('Export Data'!AW22="My scout will drive themselves HOME.","DRIVE (Self)","No Info")))))</f>
        <v>Has Ride (Family)</v>
      </c>
      <c r="D22" s="217" t="str">
        <f>IF(NOT(ISBLANK('Export Data'!AU22)),"Drive to Camp: "&amp;'Export Data'!AU22&amp;CHAR(10),"")&amp;IF(NOT(ISBLANK('Export Data'!AY22)),"Drive Home: "&amp;'Export Data'!AY22,"")&amp;"  Meds? "&amp; 'Export Data'!BH22</f>
        <v xml:space="preserve">  Meds? No</v>
      </c>
      <c r="E22" s="215">
        <f>IF(I22="179 Adult","Goat",VLOOKUP(A22,Contacts!$A$1:$F$103,3))</f>
        <v>0</v>
      </c>
      <c r="F22" s="215" t="str">
        <f t="shared" si="1"/>
        <v>YYWil</v>
      </c>
      <c r="G22" s="215" t="str">
        <f>'Export Data'!AA22</f>
        <v>jason.m.wilburn@gmail.com</v>
      </c>
      <c r="H22" s="215">
        <f>'Export Data'!Z22</f>
        <v>7345897461</v>
      </c>
      <c r="I22" s="215" t="str">
        <f>'Export Data'!Y22</f>
        <v>179 Youth</v>
      </c>
      <c r="J22" s="218">
        <v>43832.663194444445</v>
      </c>
    </row>
    <row r="23" spans="1:10" x14ac:dyDescent="0.25">
      <c r="A23" s="215" t="str">
        <f>'Export Data'!X23&amp;", "&amp;'Export Data'!W23</f>
        <v>pamidimukkala, madhav</v>
      </c>
      <c r="B23" s="215" t="str">
        <f>IF('Export Data'!AS23="I will drive my scout, and I can drive other scouts TO camp.","DRIVE "&amp;'Export Data'!AT23,IF('Export Data'!AS23="I have arranged a ride for my scout TO camp..","Has Ride ("&amp;'Export Data'!AV23&amp;")",IF('Export Data'!AS23="I can drive ONLY my scout TO camp.","Has Ride (Family)",IF('Export Data'!AS23="Please find a ride for my scout TO camp.","Needs Ride",IF('Export Data'!AS23="My scout will drive themselves TO camp.","DRIVE (Self)","No Info")))))</f>
        <v>Has Ride (Family)</v>
      </c>
      <c r="C23" s="216" t="str">
        <f>IF('Export Data'!AW23="I will drive my scout, and I can drive other scouts HOME.","DRIVE "&amp;'Export Data'!AX23,IF('Export Data'!AW23="I have arranged a ride for my scout HOME.","Has Ride ("&amp;'Export Data'!AZ23&amp;")",IF('Export Data'!AW23="I can drive ONLY my scout HOME.","Has Ride (Family)",IF('Export Data'!AW23="Please find a ride for my scout HOME.","Needs Ride",IF('Export Data'!AW23="My scout will drive themselves HOME.","DRIVE (Self)","No Info")))))</f>
        <v>Has Ride (Family)</v>
      </c>
      <c r="D23" s="217" t="str">
        <f>IF(NOT(ISBLANK('Export Data'!AU23)),"Drive to Camp: "&amp;'Export Data'!AU23&amp;CHAR(10),"")&amp;IF(NOT(ISBLANK('Export Data'!AY23)),"Drive Home: "&amp;'Export Data'!AY23,"")&amp;"  Meds? "&amp; 'Export Data'!BH23</f>
        <v xml:space="preserve">  Meds? </v>
      </c>
      <c r="E23" s="215" t="str">
        <f>IF(I23="179 Adult","Goat",VLOOKUP(A23,Contacts!$A$1:$F$103,3))</f>
        <v>Unassigned</v>
      </c>
      <c r="F23" s="215" t="str">
        <f t="shared" si="1"/>
        <v>YYpam</v>
      </c>
      <c r="G23" s="215" t="str">
        <f>'Export Data'!AA23</f>
        <v>jhansi.peram@gmail.com</v>
      </c>
      <c r="H23" s="215">
        <f>'Export Data'!Z23</f>
        <v>2482746362</v>
      </c>
      <c r="I23" s="215" t="str">
        <f>'Export Data'!Y23</f>
        <v>179 Youth</v>
      </c>
      <c r="J23" s="218">
        <v>43832.663194444445</v>
      </c>
    </row>
    <row r="24" spans="1:10" x14ac:dyDescent="0.25">
      <c r="A24" s="215" t="str">
        <f>'Export Data'!X24&amp;", "&amp;'Export Data'!W24</f>
        <v>Pamidimukkala, Ravi</v>
      </c>
      <c r="B24" s="215" t="str">
        <f>IF('Export Data'!AS24="I will drive my scout, and I can drive other scouts TO camp.","DRIVE "&amp;'Export Data'!AT24,IF('Export Data'!AS24="I have arranged a ride for my scout TO camp..","Has Ride ("&amp;'Export Data'!AV24&amp;")",IF('Export Data'!AS24="I can drive ONLY my scout TO camp.","Has Ride (Family)",IF('Export Data'!AS24="Please find a ride for my scout TO camp.","Needs Ride",IF('Export Data'!AS24="My scout will drive themselves TO camp.","DRIVE (Self)","No Info")))))</f>
        <v>Has Ride (Family)</v>
      </c>
      <c r="C24" s="216" t="str">
        <f>IF('Export Data'!AW24="I will drive my scout, and I can drive other scouts HOME.","DRIVE "&amp;'Export Data'!AX24,IF('Export Data'!AW24="I have arranged a ride for my scout HOME.","Has Ride ("&amp;'Export Data'!AZ24&amp;")",IF('Export Data'!AW24="I can drive ONLY my scout HOME.","Has Ride (Family)",IF('Export Data'!AW24="Please find a ride for my scout HOME.","Needs Ride",IF('Export Data'!AW24="My scout will drive themselves HOME.","DRIVE (Self)","No Info")))))</f>
        <v>Has Ride (Family)</v>
      </c>
      <c r="D24" s="217" t="str">
        <f>IF(NOT(ISBLANK('Export Data'!AU24)),"Drive to Camp: "&amp;'Export Data'!AU24&amp;CHAR(10),"")&amp;IF(NOT(ISBLANK('Export Data'!AY24)),"Drive Home: "&amp;'Export Data'!AY24,"")&amp;"  Meds? "&amp; 'Export Data'!BH24</f>
        <v xml:space="preserve">  Meds? No</v>
      </c>
      <c r="E24" s="215" t="str">
        <f>IF(I24="179 Adult","Goat",VLOOKUP(A24,Contacts!$A$1:$F$103,3))</f>
        <v>Unassigned</v>
      </c>
      <c r="F24" s="215" t="str">
        <f t="shared" si="1"/>
        <v>YYPam</v>
      </c>
      <c r="G24" s="215" t="str">
        <f>'Export Data'!AA24</f>
        <v>jhansi.peram@gmail.com</v>
      </c>
      <c r="H24" s="215">
        <f>'Export Data'!Z24</f>
        <v>0</v>
      </c>
      <c r="I24" s="215" t="str">
        <f>'Export Data'!Y24</f>
        <v>179 Youth</v>
      </c>
      <c r="J24" s="218">
        <v>43832.663194444445</v>
      </c>
    </row>
    <row r="25" spans="1:10" x14ac:dyDescent="0.25">
      <c r="A25" s="215" t="str">
        <f>'Export Data'!X25&amp;", "&amp;'Export Data'!W25</f>
        <v>Brunette, Ken</v>
      </c>
      <c r="B25" s="215" t="str">
        <f>IF('Export Data'!AS25="I will drive my scout, and I can drive other scouts TO camp.","DRIVE "&amp;'Export Data'!AT25,IF('Export Data'!AS25="I have arranged a ride for my scout TO camp..","Has Ride ("&amp;'Export Data'!AV25&amp;")",IF('Export Data'!AS25="I can drive ONLY my scout TO camp.","Has Ride (Family)",IF('Export Data'!AS25="Please find a ride for my scout TO camp.","Needs Ride",IF('Export Data'!AS25="My scout will drive themselves TO camp.","DRIVE (Self)","No Info")))))</f>
        <v>No Info</v>
      </c>
      <c r="C25" s="216" t="str">
        <f>IF('Export Data'!AW25="I will drive my scout, and I can drive other scouts HOME.","DRIVE "&amp;'Export Data'!AX25,IF('Export Data'!AW25="I have arranged a ride for my scout HOME.","Has Ride ("&amp;'Export Data'!AZ25&amp;")",IF('Export Data'!AW25="I can drive ONLY my scout HOME.","Has Ride (Family)",IF('Export Data'!AW25="Please find a ride for my scout HOME.","Needs Ride",IF('Export Data'!AW25="My scout will drive themselves HOME.","DRIVE (Self)","No Info")))))</f>
        <v>No Info</v>
      </c>
      <c r="D25" s="217" t="str">
        <f>IF(NOT(ISBLANK('Export Data'!AU25)),"Drive to Camp: "&amp;'Export Data'!AU25&amp;CHAR(10),"")&amp;IF(NOT(ISBLANK('Export Data'!AY25)),"Drive Home: "&amp;'Export Data'!AY25,"")&amp;"  Meds? "&amp; 'Export Data'!BH25</f>
        <v xml:space="preserve">  Meds? </v>
      </c>
      <c r="E25" s="215" t="str">
        <f>IF(I25="179 Adult","Goat",VLOOKUP(A25,Contacts!$A$1:$F$103,3))</f>
        <v>Flaming Hawk</v>
      </c>
      <c r="F25" s="215" t="str">
        <f t="shared" si="1"/>
        <v>YYBru</v>
      </c>
      <c r="G25" s="215" t="str">
        <f>'Export Data'!AA25</f>
        <v>kbrunette@gmail.com</v>
      </c>
      <c r="H25" s="215">
        <f>'Export Data'!Z25</f>
        <v>2487070189</v>
      </c>
      <c r="I25" s="215" t="str">
        <f>'Export Data'!Y25</f>
        <v>Cub Scout Adults &amp; Siblings</v>
      </c>
      <c r="J25" s="218">
        <v>43832.663194444445</v>
      </c>
    </row>
    <row r="26" spans="1:10" x14ac:dyDescent="0.25">
      <c r="A26" s="215" t="str">
        <f>'Export Data'!X26&amp;", "&amp;'Export Data'!W26</f>
        <v>Brunette, Cutler</v>
      </c>
      <c r="B26" s="215" t="str">
        <f>IF('Export Data'!AS26="I will drive my scout, and I can drive other scouts TO camp.","DRIVE "&amp;'Export Data'!AT26,IF('Export Data'!AS26="I have arranged a ride for my scout TO camp..","Has Ride ("&amp;'Export Data'!AV26&amp;")",IF('Export Data'!AS26="I can drive ONLY my scout TO camp.","Has Ride (Family)",IF('Export Data'!AS26="Please find a ride for my scout TO camp.","Needs Ride",IF('Export Data'!AS26="My scout will drive themselves TO camp.","DRIVE (Self)","No Info")))))</f>
        <v>Has Ride (Family)</v>
      </c>
      <c r="C26" s="216" t="str">
        <f>IF('Export Data'!AW26="I will drive my scout, and I can drive other scouts HOME.","DRIVE "&amp;'Export Data'!AX26,IF('Export Data'!AW26="I have arranged a ride for my scout HOME.","Has Ride ("&amp;'Export Data'!AZ26&amp;")",IF('Export Data'!AW26="I can drive ONLY my scout HOME.","Has Ride (Family)",IF('Export Data'!AW26="Please find a ride for my scout HOME.","Needs Ride",IF('Export Data'!AW26="My scout will drive themselves HOME.","DRIVE (Self)","No Info")))))</f>
        <v>Has Ride (Family)</v>
      </c>
      <c r="D26" s="217" t="str">
        <f>IF(NOT(ISBLANK('Export Data'!AU26)),"Drive to Camp: "&amp;'Export Data'!AU26&amp;CHAR(10),"")&amp;IF(NOT(ISBLANK('Export Data'!AY26)),"Drive Home: "&amp;'Export Data'!AY26,"")&amp;"  Meds? "&amp; 'Export Data'!BH26</f>
        <v xml:space="preserve">  Meds? No</v>
      </c>
      <c r="E26" s="215" t="str">
        <f>IF(I26="179 Adult","Goat",VLOOKUP(A26,Contacts!$A$1:$F$103,3))</f>
        <v>Flaming Hawk</v>
      </c>
      <c r="F26" s="215" t="str">
        <f t="shared" si="1"/>
        <v>YYBru</v>
      </c>
      <c r="G26" s="215" t="str">
        <f>'Export Data'!AA26</f>
        <v>kbrunette@gmail.com</v>
      </c>
      <c r="H26" s="215">
        <f>'Export Data'!Z26</f>
        <v>2486354895</v>
      </c>
      <c r="I26" s="215" t="str">
        <f>'Export Data'!Y26</f>
        <v>179 Youth</v>
      </c>
      <c r="J26" s="218">
        <v>43832.663194444445</v>
      </c>
    </row>
    <row r="27" spans="1:10" x14ac:dyDescent="0.25">
      <c r="A27" s="215" t="str">
        <f>'Export Data'!X27&amp;", "&amp;'Export Data'!W27</f>
        <v>Genslak, Lincoln</v>
      </c>
      <c r="B27" s="215" t="str">
        <f>IF('Export Data'!AS27="I will drive my scout, and I can drive other scouts TO camp.","DRIVE "&amp;'Export Data'!AT27,IF('Export Data'!AS27="I have arranged a ride for my scout TO camp..","Has Ride ("&amp;'Export Data'!AV27&amp;")",IF('Export Data'!AS27="I can drive ONLY my scout TO camp.","Has Ride (Family)",IF('Export Data'!AS27="Please find a ride for my scout TO camp.","Needs Ride",IF('Export Data'!AS27="My scout will drive themselves TO camp.","DRIVE (Self)","No Info")))))</f>
        <v>Has Ride (Family)</v>
      </c>
      <c r="C27" s="216" t="str">
        <f>IF('Export Data'!AW27="I will drive my scout, and I can drive other scouts HOME.","DRIVE "&amp;'Export Data'!AX27,IF('Export Data'!AW27="I have arranged a ride for my scout HOME.","Has Ride ("&amp;'Export Data'!AZ27&amp;")",IF('Export Data'!AW27="I can drive ONLY my scout HOME.","Has Ride (Family)",IF('Export Data'!AW27="Please find a ride for my scout HOME.","Needs Ride",IF('Export Data'!AW27="My scout will drive themselves HOME.","DRIVE (Self)","No Info")))))</f>
        <v>Has Ride (Family)</v>
      </c>
      <c r="D27" s="217" t="str">
        <f>IF(NOT(ISBLANK('Export Data'!AU27)),"Drive to Camp: "&amp;'Export Data'!AU27&amp;CHAR(10),"")&amp;IF(NOT(ISBLANK('Export Data'!AY27)),"Drive Home: "&amp;'Export Data'!AY27,"")&amp;"  Meds? "&amp; 'Export Data'!BH27</f>
        <v xml:space="preserve">  Meds? Yes</v>
      </c>
      <c r="E27" s="215" t="str">
        <f>IF(I27="179 Adult","Goat",VLOOKUP(A27,Contacts!$A$1:$F$103,3))</f>
        <v>Ram</v>
      </c>
      <c r="F27" s="215" t="str">
        <f t="shared" si="1"/>
        <v>YYGen</v>
      </c>
      <c r="G27" s="215" t="str">
        <f>'Export Data'!AA27</f>
        <v>btewilliager@yahoo.com</v>
      </c>
      <c r="H27" s="215">
        <f>'Export Data'!Z27</f>
        <v>2487058102</v>
      </c>
      <c r="I27" s="215" t="str">
        <f>'Export Data'!Y27</f>
        <v>179 Youth</v>
      </c>
      <c r="J27" s="218">
        <v>43832.663194444445</v>
      </c>
    </row>
    <row r="28" spans="1:10" x14ac:dyDescent="0.25">
      <c r="A28" s="215" t="str">
        <f>'Export Data'!X28&amp;", "&amp;'Export Data'!W28</f>
        <v>Genslak, Noah</v>
      </c>
      <c r="B28" s="215" t="str">
        <f>IF('Export Data'!AS28="I will drive my scout, and I can drive other scouts TO camp.","DRIVE "&amp;'Export Data'!AT28,IF('Export Data'!AS28="I have arranged a ride for my scout TO camp..","Has Ride ("&amp;'Export Data'!AV28&amp;")",IF('Export Data'!AS28="I can drive ONLY my scout TO camp.","Has Ride (Family)",IF('Export Data'!AS28="Please find a ride for my scout TO camp.","Needs Ride",IF('Export Data'!AS28="My scout will drive themselves TO camp.","DRIVE (Self)","No Info")))))</f>
        <v>Has Ride (Family)</v>
      </c>
      <c r="C28" s="216" t="str">
        <f>IF('Export Data'!AW28="I will drive my scout, and I can drive other scouts HOME.","DRIVE "&amp;'Export Data'!AX28,IF('Export Data'!AW28="I have arranged a ride for my scout HOME.","Has Ride ("&amp;'Export Data'!AZ28&amp;")",IF('Export Data'!AW28="I can drive ONLY my scout HOME.","Has Ride (Family)",IF('Export Data'!AW28="Please find a ride for my scout HOME.","Needs Ride",IF('Export Data'!AW28="My scout will drive themselves HOME.","DRIVE (Self)","No Info")))))</f>
        <v>Has Ride (Family)</v>
      </c>
      <c r="D28" s="217" t="str">
        <f>IF(NOT(ISBLANK('Export Data'!AU28)),"Drive to Camp: "&amp;'Export Data'!AU28&amp;CHAR(10),"")&amp;IF(NOT(ISBLANK('Export Data'!AY28)),"Drive Home: "&amp;'Export Data'!AY28,"")&amp;"  Meds? "&amp; 'Export Data'!BH28</f>
        <v xml:space="preserve">  Meds? No</v>
      </c>
      <c r="E28" s="215" t="str">
        <f>IF(I28="179 Adult","Goat",VLOOKUP(A28,Contacts!$A$1:$F$103,3))</f>
        <v>Ram</v>
      </c>
      <c r="F28" s="215" t="str">
        <f t="shared" si="1"/>
        <v>YYGen</v>
      </c>
      <c r="G28" s="215" t="str">
        <f>'Export Data'!AA28</f>
        <v>btewilliager@yahoo.com</v>
      </c>
      <c r="H28" s="215" t="str">
        <f>'Export Data'!Z28</f>
        <v>248-705-8102</v>
      </c>
      <c r="I28" s="215" t="str">
        <f>'Export Data'!Y28</f>
        <v>179 Youth</v>
      </c>
      <c r="J28" s="218">
        <v>43832.663194444445</v>
      </c>
    </row>
    <row r="29" spans="1:10" x14ac:dyDescent="0.25">
      <c r="A29" s="215" t="str">
        <f>'Export Data'!X29&amp;", "&amp;'Export Data'!W29</f>
        <v>Perinpanayagam, Jeremy</v>
      </c>
      <c r="B29" s="215" t="str">
        <f>IF('Export Data'!AS29="I will drive my scout, and I can drive other scouts TO camp.","DRIVE "&amp;'Export Data'!AT29,IF('Export Data'!AS29="I have arranged a ride for my scout TO camp..","Has Ride ("&amp;'Export Data'!AV29&amp;")",IF('Export Data'!AS29="I can drive ONLY my scout TO camp.","Has Ride (Family)",IF('Export Data'!AS29="Please find a ride for my scout TO camp.","Needs Ride",IF('Export Data'!AS29="My scout will drive themselves TO camp.","DRIVE (Self)","No Info")))))</f>
        <v>Needs Ride</v>
      </c>
      <c r="C29" s="216" t="str">
        <f>IF('Export Data'!AW29="I will drive my scout, and I can drive other scouts HOME.","DRIVE "&amp;'Export Data'!AX29,IF('Export Data'!AW29="I have arranged a ride for my scout HOME.","Has Ride ("&amp;'Export Data'!AZ29&amp;")",IF('Export Data'!AW29="I can drive ONLY my scout HOME.","Has Ride (Family)",IF('Export Data'!AW29="Please find a ride for my scout HOME.","Needs Ride",IF('Export Data'!AW29="My scout will drive themselves HOME.","DRIVE (Self)","No Info")))))</f>
        <v>Needs Ride</v>
      </c>
      <c r="D29" s="217" t="str">
        <f>IF(NOT(ISBLANK('Export Data'!AU29)),"Drive to Camp: "&amp;'Export Data'!AU29&amp;CHAR(10),"")&amp;IF(NOT(ISBLANK('Export Data'!AY29)),"Drive Home: "&amp;'Export Data'!AY29,"")&amp;"  Meds? "&amp; 'Export Data'!BH29</f>
        <v xml:space="preserve">  Meds? No</v>
      </c>
      <c r="E29" s="215" t="str">
        <f>IF(I29="179 Adult","Goat",VLOOKUP(A29,Contacts!$A$1:$F$103,3))</f>
        <v>Junior Assistant SM</v>
      </c>
      <c r="F29" s="215" t="str">
        <f t="shared" si="1"/>
        <v>YYPer</v>
      </c>
      <c r="G29" s="215" t="str">
        <f>'Export Data'!AA29</f>
        <v>perinpanayagamjeremymmc@gmail.com</v>
      </c>
      <c r="H29" s="215">
        <f>'Export Data'!Z29</f>
        <v>3135851538</v>
      </c>
      <c r="I29" s="215" t="str">
        <f>'Export Data'!Y29</f>
        <v>179 Youth</v>
      </c>
      <c r="J29" s="218">
        <v>43832.663194444445</v>
      </c>
    </row>
    <row r="30" spans="1:10" x14ac:dyDescent="0.25">
      <c r="A30" s="215" t="str">
        <f>'Export Data'!X30&amp;", "&amp;'Export Data'!W30</f>
        <v>Aspinall, Charles</v>
      </c>
      <c r="B30" s="215" t="str">
        <f>IF('Export Data'!AS30="I will drive my scout, and I can drive other scouts TO camp.","DRIVE "&amp;'Export Data'!AT30,IF('Export Data'!AS30="I have arranged a ride for my scout TO camp..","Has Ride ("&amp;'Export Data'!AV30&amp;")",IF('Export Data'!AS30="I can drive ONLY my scout TO camp.","Has Ride (Family)",IF('Export Data'!AS30="Please find a ride for my scout TO camp.","Needs Ride",IF('Export Data'!AS30="My scout will drive themselves TO camp.","DRIVE (Self)","No Info")))))</f>
        <v>DRIVE 3</v>
      </c>
      <c r="C30" s="216" t="str">
        <f>IF('Export Data'!AW30="I will drive my scout, and I can drive other scouts HOME.","DRIVE "&amp;'Export Data'!AX30,IF('Export Data'!AW30="I have arranged a ride for my scout HOME.","Has Ride ("&amp;'Export Data'!AZ30&amp;")",IF('Export Data'!AW30="I can drive ONLY my scout HOME.","Has Ride (Family)",IF('Export Data'!AW30="Please find a ride for my scout HOME.","Needs Ride",IF('Export Data'!AW30="My scout will drive themselves HOME.","DRIVE (Self)","No Info")))))</f>
        <v>Needs Ride</v>
      </c>
      <c r="D30" s="217" t="str">
        <f>IF(NOT(ISBLANK('Export Data'!AU30)),"Drive to Camp: "&amp;'Export Data'!AU30&amp;CHAR(10),"")&amp;IF(NOT(ISBLANK('Export Data'!AY30)),"Drive Home: "&amp;'Export Data'!AY30,"")&amp;"  Meds? "&amp; 'Export Data'!BH30</f>
        <v xml:space="preserve">  Meds? No</v>
      </c>
      <c r="E30" s="215" t="str">
        <f>IF(I30="179 Adult","Goat",VLOOKUP(A30,Contacts!$A$1:$F$103,3))</f>
        <v>Paul Bunyan</v>
      </c>
      <c r="F30" s="215" t="str">
        <f t="shared" si="1"/>
        <v>YYAsp</v>
      </c>
      <c r="G30" s="215" t="str">
        <f>'Export Data'!AA30</f>
        <v>charles.d.aspinall@gmail.com</v>
      </c>
      <c r="H30" s="215" t="str">
        <f>'Export Data'!Z30</f>
        <v>248-880-7732</v>
      </c>
      <c r="I30" s="215" t="str">
        <f>'Export Data'!Y30</f>
        <v>179 Youth</v>
      </c>
      <c r="J30" s="218">
        <v>43832.663194444445</v>
      </c>
    </row>
    <row r="31" spans="1:10" x14ac:dyDescent="0.25">
      <c r="A31" s="215" t="str">
        <f>'Export Data'!X31&amp;", "&amp;'Export Data'!W31</f>
        <v>Shork, Jill</v>
      </c>
      <c r="B31" s="215" t="str">
        <f>IF('Export Data'!AS31="I will drive my scout, and I can drive other scouts TO camp.","DRIVE "&amp;'Export Data'!AT31,IF('Export Data'!AS31="I have arranged a ride for my scout TO camp..","Has Ride ("&amp;'Export Data'!AV31&amp;")",IF('Export Data'!AS31="I can drive ONLY my scout TO camp.","Has Ride (Family)",IF('Export Data'!AS31="Please find a ride for my scout TO camp.","Needs Ride",IF('Export Data'!AS31="My scout will drive themselves TO camp.","DRIVE (Self)","No Info")))))</f>
        <v>No Info</v>
      </c>
      <c r="C31" s="216" t="str">
        <f>IF('Export Data'!AW31="I will drive my scout, and I can drive other scouts HOME.","DRIVE "&amp;'Export Data'!AX31,IF('Export Data'!AW31="I have arranged a ride for my scout HOME.","Has Ride ("&amp;'Export Data'!AZ31&amp;")",IF('Export Data'!AW31="I can drive ONLY my scout HOME.","Has Ride (Family)",IF('Export Data'!AW31="Please find a ride for my scout HOME.","Needs Ride",IF('Export Data'!AW31="My scout will drive themselves HOME.","DRIVE (Self)","No Info")))))</f>
        <v>No Info</v>
      </c>
      <c r="D31" s="217" t="str">
        <f>IF(NOT(ISBLANK('Export Data'!AU31)),"Drive to Camp: "&amp;'Export Data'!AU31&amp;CHAR(10),"")&amp;IF(NOT(ISBLANK('Export Data'!AY31)),"Drive Home: "&amp;'Export Data'!AY31,"")&amp;"  Meds? "&amp; 'Export Data'!BH31</f>
        <v xml:space="preserve">  Meds? </v>
      </c>
      <c r="E31" s="215" t="str">
        <f>IF(I31="179 Adult","Goat",VLOOKUP(A31,Contacts!$A$1:$F$103,3))</f>
        <v>Goat</v>
      </c>
      <c r="F31" s="215" t="str">
        <f t="shared" si="1"/>
        <v>AASho</v>
      </c>
      <c r="G31" s="215" t="str">
        <f>'Export Data'!AA31</f>
        <v>shorkj1@gee-edu.com</v>
      </c>
      <c r="H31" s="215" t="str">
        <f>'Export Data'!Z31</f>
        <v>734-502-6659</v>
      </c>
      <c r="I31" s="215" t="str">
        <f>'Export Data'!Y31</f>
        <v>179 Adult</v>
      </c>
      <c r="J31" s="218">
        <v>43832.663194444445</v>
      </c>
    </row>
    <row r="32" spans="1:10" x14ac:dyDescent="0.25">
      <c r="A32" s="215" t="str">
        <f>'Export Data'!X32&amp;", "&amp;'Export Data'!W32</f>
        <v>Manninen, Autumn</v>
      </c>
      <c r="B32" s="215" t="str">
        <f>IF('Export Data'!AS32="I will drive my scout, and I can drive other scouts TO camp.","DRIVE "&amp;'Export Data'!AT32,IF('Export Data'!AS32="I have arranged a ride for my scout TO camp..","Has Ride ("&amp;'Export Data'!AV32&amp;")",IF('Export Data'!AS32="I can drive ONLY my scout TO camp.","Has Ride (Family)",IF('Export Data'!AS32="Please find a ride for my scout TO camp.","Needs Ride",IF('Export Data'!AS32="My scout will drive themselves TO camp.","DRIVE (Self)","No Info")))))</f>
        <v>Has Ride (Family)</v>
      </c>
      <c r="C32" s="216" t="str">
        <f>IF('Export Data'!AW32="I will drive my scout, and I can drive other scouts HOME.","DRIVE "&amp;'Export Data'!AX32,IF('Export Data'!AW32="I have arranged a ride for my scout HOME.","Has Ride ("&amp;'Export Data'!AZ32&amp;")",IF('Export Data'!AW32="I can drive ONLY my scout HOME.","Has Ride (Family)",IF('Export Data'!AW32="Please find a ride for my scout HOME.","Needs Ride",IF('Export Data'!AW32="My scout will drive themselves HOME.","DRIVE (Self)","No Info")))))</f>
        <v>Has Ride (Family)</v>
      </c>
      <c r="D32" s="217" t="str">
        <f>IF(NOT(ISBLANK('Export Data'!AU32)),"Drive to Camp: "&amp;'Export Data'!AU32&amp;CHAR(10),"")&amp;IF(NOT(ISBLANK('Export Data'!AY32)),"Drive Home: "&amp;'Export Data'!AY32,"")&amp;"  Meds? "&amp; 'Export Data'!BH32</f>
        <v xml:space="preserve">  Meds? No</v>
      </c>
      <c r="E32" s="215" t="str">
        <f>IF(I32="179 Adult","Goat",VLOOKUP(A32,Contacts!$A$1:$F$103,3))</f>
        <v>Unassigned</v>
      </c>
      <c r="F32" s="215" t="str">
        <f t="shared" si="1"/>
        <v>YYMan</v>
      </c>
      <c r="G32" s="215" t="str">
        <f>'Export Data'!AA32</f>
        <v>Jessica.manninen@gmail.com</v>
      </c>
      <c r="H32" s="215">
        <f>'Export Data'!Z32</f>
        <v>2485250590</v>
      </c>
      <c r="I32" s="215" t="str">
        <f>'Export Data'!Y32</f>
        <v>179 Youth</v>
      </c>
      <c r="J32" s="218">
        <v>43832.663194444445</v>
      </c>
    </row>
    <row r="33" spans="1:10" x14ac:dyDescent="0.25">
      <c r="A33" s="215" t="str">
        <f>'Export Data'!X33&amp;", "&amp;'Export Data'!W33</f>
        <v>Manninen, Jessica</v>
      </c>
      <c r="B33" s="215" t="str">
        <f>IF('Export Data'!AS33="I will drive my scout, and I can drive other scouts TO camp.","DRIVE "&amp;'Export Data'!AT33,IF('Export Data'!AS33="I have arranged a ride for my scout TO camp..","Has Ride ("&amp;'Export Data'!AV33&amp;")",IF('Export Data'!AS33="I can drive ONLY my scout TO camp.","Has Ride (Family)",IF('Export Data'!AS33="Please find a ride for my scout TO camp.","Needs Ride",IF('Export Data'!AS33="My scout will drive themselves TO camp.","DRIVE (Self)","No Info")))))</f>
        <v>No Info</v>
      </c>
      <c r="C33" s="216" t="str">
        <f>IF('Export Data'!AW33="I will drive my scout, and I can drive other scouts HOME.","DRIVE "&amp;'Export Data'!AX33,IF('Export Data'!AW33="I have arranged a ride for my scout HOME.","Has Ride ("&amp;'Export Data'!AZ33&amp;")",IF('Export Data'!AW33="I can drive ONLY my scout HOME.","Has Ride (Family)",IF('Export Data'!AW33="Please find a ride for my scout HOME.","Needs Ride",IF('Export Data'!AW33="My scout will drive themselves HOME.","DRIVE (Self)","No Info")))))</f>
        <v>No Info</v>
      </c>
      <c r="D33" s="217" t="str">
        <f>IF(NOT(ISBLANK('Export Data'!AU33)),"Drive to Camp: "&amp;'Export Data'!AU33&amp;CHAR(10),"")&amp;IF(NOT(ISBLANK('Export Data'!AY33)),"Drive Home: "&amp;'Export Data'!AY33,"")&amp;"  Meds? "&amp; 'Export Data'!BH33</f>
        <v xml:space="preserve">  Meds? </v>
      </c>
      <c r="E33" s="215" t="str">
        <f>IF(I33="179 Adult","Goat",VLOOKUP(A33,Contacts!$A$1:$F$103,3))</f>
        <v>Goat</v>
      </c>
      <c r="F33" s="215" t="str">
        <f t="shared" si="1"/>
        <v>AAMan</v>
      </c>
      <c r="G33" s="215" t="str">
        <f>'Export Data'!AA33</f>
        <v>Jessica.manninen@gmail.com</v>
      </c>
      <c r="H33" s="215">
        <f>'Export Data'!Z33</f>
        <v>2485250590</v>
      </c>
      <c r="I33" s="215" t="str">
        <f>'Export Data'!Y33</f>
        <v>179 Adult</v>
      </c>
      <c r="J33" s="218">
        <v>43832.663194444445</v>
      </c>
    </row>
    <row r="34" spans="1:10" x14ac:dyDescent="0.25">
      <c r="A34" s="215" t="str">
        <f>'Export Data'!X34&amp;", "&amp;'Export Data'!W34</f>
        <v>Manninen, James</v>
      </c>
      <c r="B34" s="215" t="str">
        <f>IF('Export Data'!AS34="I will drive my scout, and I can drive other scouts TO camp.","DRIVE "&amp;'Export Data'!AT34,IF('Export Data'!AS34="I have arranged a ride for my scout TO camp..","Has Ride ("&amp;'Export Data'!AV34&amp;")",IF('Export Data'!AS34="I can drive ONLY my scout TO camp.","Has Ride (Family)",IF('Export Data'!AS34="Please find a ride for my scout TO camp.","Needs Ride",IF('Export Data'!AS34="My scout will drive themselves TO camp.","DRIVE (Self)","No Info")))))</f>
        <v>Has Ride (Family)</v>
      </c>
      <c r="C34" s="216" t="str">
        <f>IF('Export Data'!AW34="I will drive my scout, and I can drive other scouts HOME.","DRIVE "&amp;'Export Data'!AX34,IF('Export Data'!AW34="I have arranged a ride for my scout HOME.","Has Ride ("&amp;'Export Data'!AZ34&amp;")",IF('Export Data'!AW34="I can drive ONLY my scout HOME.","Has Ride (Family)",IF('Export Data'!AW34="Please find a ride for my scout HOME.","Needs Ride",IF('Export Data'!AW34="My scout will drive themselves HOME.","DRIVE (Self)","No Info")))))</f>
        <v>Has Ride (Family)</v>
      </c>
      <c r="D34" s="217" t="str">
        <f>IF(NOT(ISBLANK('Export Data'!AU34)),"Drive to Camp: "&amp;'Export Data'!AU34&amp;CHAR(10),"")&amp;IF(NOT(ISBLANK('Export Data'!AY34)),"Drive Home: "&amp;'Export Data'!AY34,"")&amp;"  Meds? "&amp; 'Export Data'!BH34</f>
        <v xml:space="preserve">  Meds? No</v>
      </c>
      <c r="E34" s="215" t="str">
        <f>IF(I34="179 Adult","Goat",VLOOKUP(A34,Contacts!$A$1:$F$103,3))</f>
        <v>Unassigned</v>
      </c>
      <c r="F34" s="215" t="str">
        <f t="shared" si="1"/>
        <v>YYMan</v>
      </c>
      <c r="G34" s="215" t="str">
        <f>'Export Data'!AA34</f>
        <v>Jessica.manninen@gmail.com</v>
      </c>
      <c r="H34" s="215">
        <f>'Export Data'!Z34</f>
        <v>2485250590</v>
      </c>
      <c r="I34" s="215" t="str">
        <f>'Export Data'!Y34</f>
        <v>179 Youth</v>
      </c>
      <c r="J34" s="218">
        <v>43832.663194444445</v>
      </c>
    </row>
    <row r="35" spans="1:10" x14ac:dyDescent="0.25">
      <c r="A35" s="215" t="str">
        <f>'Export Data'!X35&amp;", "&amp;'Export Data'!W35</f>
        <v>Mullins, Emily</v>
      </c>
      <c r="B35" s="215" t="str">
        <f>IF('Export Data'!AS35="I will drive my scout, and I can drive other scouts TO camp.","DRIVE "&amp;'Export Data'!AT35,IF('Export Data'!AS35="I have arranged a ride for my scout TO camp..","Has Ride ("&amp;'Export Data'!AV35&amp;")",IF('Export Data'!AS35="I can drive ONLY my scout TO camp.","Has Ride (Family)",IF('Export Data'!AS35="Please find a ride for my scout TO camp.","Needs Ride",IF('Export Data'!AS35="My scout will drive themselves TO camp.","DRIVE (Self)","No Info")))))</f>
        <v>No Info</v>
      </c>
      <c r="C35" s="216" t="str">
        <f>IF('Export Data'!AW35="I will drive my scout, and I can drive other scouts HOME.","DRIVE "&amp;'Export Data'!AX35,IF('Export Data'!AW35="I have arranged a ride for my scout HOME.","Has Ride ("&amp;'Export Data'!AZ35&amp;")",IF('Export Data'!AW35="I can drive ONLY my scout HOME.","Has Ride (Family)",IF('Export Data'!AW35="Please find a ride for my scout HOME.","Needs Ride",IF('Export Data'!AW35="My scout will drive themselves HOME.","DRIVE (Self)","No Info")))))</f>
        <v>No Info</v>
      </c>
      <c r="D35" s="217" t="str">
        <f>IF(NOT(ISBLANK('Export Data'!AU35)),"Drive to Camp: "&amp;'Export Data'!AU35&amp;CHAR(10),"")&amp;IF(NOT(ISBLANK('Export Data'!AY35)),"Drive Home: "&amp;'Export Data'!AY35,"")&amp;"  Meds? "&amp; 'Export Data'!BH35</f>
        <v xml:space="preserve">  Meds? </v>
      </c>
      <c r="E35" s="215" t="str">
        <f>IF(I35="179 Adult","Goat",VLOOKUP(A35,Contacts!$A$1:$F$103,3))</f>
        <v>Goat</v>
      </c>
      <c r="F35" s="215" t="str">
        <f t="shared" si="1"/>
        <v>AAMul</v>
      </c>
      <c r="G35" s="215" t="str">
        <f>'Export Data'!AA35</f>
        <v>emiskewl@aol.com</v>
      </c>
      <c r="H35" s="215" t="str">
        <f>'Export Data'!Z35</f>
        <v>248-763-3735</v>
      </c>
      <c r="I35" s="215" t="str">
        <f>'Export Data'!Y35</f>
        <v>179 Adult</v>
      </c>
      <c r="J35" s="218">
        <v>43832.663194444445</v>
      </c>
    </row>
    <row r="36" spans="1:10" x14ac:dyDescent="0.25">
      <c r="A36" s="215" t="str">
        <f>'Export Data'!X36&amp;", "&amp;'Export Data'!W36</f>
        <v>Mullins, Brady</v>
      </c>
      <c r="B36" s="215" t="str">
        <f>IF('Export Data'!AS36="I will drive my scout, and I can drive other scouts TO camp.","DRIVE "&amp;'Export Data'!AT36,IF('Export Data'!AS36="I have arranged a ride for my scout TO camp..","Has Ride ("&amp;'Export Data'!AV36&amp;")",IF('Export Data'!AS36="I can drive ONLY my scout TO camp.","Has Ride (Family)",IF('Export Data'!AS36="Please find a ride for my scout TO camp.","Needs Ride",IF('Export Data'!AS36="My scout will drive themselves TO camp.","DRIVE (Self)","No Info")))))</f>
        <v>DRIVE 2</v>
      </c>
      <c r="C36" s="216" t="str">
        <f>IF('Export Data'!AW36="I will drive my scout, and I can drive other scouts HOME.","DRIVE "&amp;'Export Data'!AX36,IF('Export Data'!AW36="I have arranged a ride for my scout HOME.","Has Ride ("&amp;'Export Data'!AZ36&amp;")",IF('Export Data'!AW36="I can drive ONLY my scout HOME.","Has Ride (Family)",IF('Export Data'!AW36="Please find a ride for my scout HOME.","Needs Ride",IF('Export Data'!AW36="My scout will drive themselves HOME.","DRIVE (Self)","No Info")))))</f>
        <v>DRIVE 2</v>
      </c>
      <c r="D36" s="217" t="str">
        <f>IF(NOT(ISBLANK('Export Data'!AU36)),"Drive to Camp: "&amp;'Export Data'!AU36&amp;CHAR(10),"")&amp;IF(NOT(ISBLANK('Export Data'!AY36)),"Drive Home: "&amp;'Export Data'!AY36,"")&amp;"  Meds? "&amp; 'Export Data'!BH36</f>
        <v xml:space="preserve">  Meds? No</v>
      </c>
      <c r="E36" s="215" t="str">
        <f>IF(I36="179 Adult","Goat",VLOOKUP(A36,Contacts!$A$1:$F$103,3))</f>
        <v>Unassigned</v>
      </c>
      <c r="F36" s="215" t="str">
        <f t="shared" si="1"/>
        <v>YYMul</v>
      </c>
      <c r="G36" s="215" t="str">
        <f>'Export Data'!AA36</f>
        <v>emiskewl@aol.com</v>
      </c>
      <c r="H36" s="215">
        <f>'Export Data'!Z36</f>
        <v>2487633735</v>
      </c>
      <c r="I36" s="215" t="str">
        <f>'Export Data'!Y36</f>
        <v>179 Youth</v>
      </c>
      <c r="J36" s="218">
        <v>43832.663194444445</v>
      </c>
    </row>
    <row r="37" spans="1:10" x14ac:dyDescent="0.25">
      <c r="A37" s="215" t="str">
        <f>'Export Data'!X37&amp;", "&amp;'Export Data'!W37</f>
        <v>Ely, Jeff</v>
      </c>
      <c r="B37" s="215" t="str">
        <f>IF('Export Data'!AS37="I will drive my scout, and I can drive other scouts TO camp.","DRIVE "&amp;'Export Data'!AT37,IF('Export Data'!AS37="I have arranged a ride for my scout TO camp..","Has Ride ("&amp;'Export Data'!AV37&amp;")",IF('Export Data'!AS37="I can drive ONLY my scout TO camp.","Has Ride (Family)",IF('Export Data'!AS37="Please find a ride for my scout TO camp.","Needs Ride",IF('Export Data'!AS37="My scout will drive themselves TO camp.","DRIVE (Self)","No Info")))))</f>
        <v>No Info</v>
      </c>
      <c r="C37" s="216" t="str">
        <f>IF('Export Data'!AW37="I will drive my scout, and I can drive other scouts HOME.","DRIVE "&amp;'Export Data'!AX37,IF('Export Data'!AW37="I have arranged a ride for my scout HOME.","Has Ride ("&amp;'Export Data'!AZ37&amp;")",IF('Export Data'!AW37="I can drive ONLY my scout HOME.","Has Ride (Family)",IF('Export Data'!AW37="Please find a ride for my scout HOME.","Needs Ride",IF('Export Data'!AW37="My scout will drive themselves HOME.","DRIVE (Self)","No Info")))))</f>
        <v>No Info</v>
      </c>
      <c r="D37" s="217" t="str">
        <f>IF(NOT(ISBLANK('Export Data'!AU37)),"Drive to Camp: "&amp;'Export Data'!AU37&amp;CHAR(10),"")&amp;IF(NOT(ISBLANK('Export Data'!AY37)),"Drive Home: "&amp;'Export Data'!AY37,"")&amp;"  Meds? "&amp; 'Export Data'!BH37</f>
        <v xml:space="preserve">  Meds? </v>
      </c>
      <c r="E37" s="215" t="str">
        <f>IF(I37="179 Adult","Goat",VLOOKUP(A37,Contacts!$A$1:$F$103,3))</f>
        <v>Goat</v>
      </c>
      <c r="F37" s="215" t="str">
        <f t="shared" si="1"/>
        <v>AAEly</v>
      </c>
      <c r="G37" s="215" t="str">
        <f>'Export Data'!AA37</f>
        <v>Jdely@sbcglobal.net</v>
      </c>
      <c r="H37" s="215">
        <f>'Export Data'!Z37</f>
        <v>2489543013</v>
      </c>
      <c r="I37" s="215" t="str">
        <f>'Export Data'!Y37</f>
        <v>179 Adult</v>
      </c>
      <c r="J37" s="218">
        <v>43832.663194444445</v>
      </c>
    </row>
    <row r="38" spans="1:10" x14ac:dyDescent="0.25">
      <c r="A38" s="215" t="str">
        <f>'Export Data'!X38&amp;", "&amp;'Export Data'!W38</f>
        <v>Phillabaum, Mark</v>
      </c>
      <c r="B38" s="215" t="str">
        <f>IF('Export Data'!AS38="I will drive my scout, and I can drive other scouts TO camp.","DRIVE "&amp;'Export Data'!AT38,IF('Export Data'!AS38="I have arranged a ride for my scout TO camp..","Has Ride ("&amp;'Export Data'!AV38&amp;")",IF('Export Data'!AS38="I can drive ONLY my scout TO camp.","Has Ride (Family)",IF('Export Data'!AS38="Please find a ride for my scout TO camp.","Needs Ride",IF('Export Data'!AS38="My scout will drive themselves TO camp.","DRIVE (Self)","No Info")))))</f>
        <v>No Info</v>
      </c>
      <c r="C38" s="216" t="str">
        <f>IF('Export Data'!AW38="I will drive my scout, and I can drive other scouts HOME.","DRIVE "&amp;'Export Data'!AX38,IF('Export Data'!AW38="I have arranged a ride for my scout HOME.","Has Ride ("&amp;'Export Data'!AZ38&amp;")",IF('Export Data'!AW38="I can drive ONLY my scout HOME.","Has Ride (Family)",IF('Export Data'!AW38="Please find a ride for my scout HOME.","Needs Ride",IF('Export Data'!AW38="My scout will drive themselves HOME.","DRIVE (Self)","No Info")))))</f>
        <v>No Info</v>
      </c>
      <c r="D38" s="217" t="str">
        <f>IF(NOT(ISBLANK('Export Data'!AU38)),"Drive to Camp: "&amp;'Export Data'!AU38&amp;CHAR(10),"")&amp;IF(NOT(ISBLANK('Export Data'!AY38)),"Drive Home: "&amp;'Export Data'!AY38,"")&amp;"  Meds? "&amp; 'Export Data'!BH38</f>
        <v xml:space="preserve">  Meds? </v>
      </c>
      <c r="E38" s="215" t="str">
        <f>IF(I38="179 Adult","Goat",VLOOKUP(A38,Contacts!$A$1:$F$103,3))</f>
        <v>Goat</v>
      </c>
      <c r="F38" s="215" t="str">
        <f t="shared" si="1"/>
        <v>AAPhi</v>
      </c>
      <c r="G38" s="215" t="str">
        <f>'Export Data'!AA38</f>
        <v>mark.phillabaum@gmail.com</v>
      </c>
      <c r="H38" s="215">
        <f>'Export Data'!Z38</f>
        <v>2489805441</v>
      </c>
      <c r="I38" s="215" t="str">
        <f>'Export Data'!Y38</f>
        <v>179 Adult</v>
      </c>
      <c r="J38" s="218">
        <v>43832.663194444445</v>
      </c>
    </row>
    <row r="39" spans="1:10" x14ac:dyDescent="0.25">
      <c r="A39" s="215" t="str">
        <f>'Export Data'!X39&amp;", "&amp;'Export Data'!W39</f>
        <v>Phillips, Cameron</v>
      </c>
      <c r="B39" s="215" t="str">
        <f>IF('Export Data'!AS39="I will drive my scout, and I can drive other scouts TO camp.","DRIVE "&amp;'Export Data'!AT39,IF('Export Data'!AS39="I have arranged a ride for my scout TO camp..","Has Ride ("&amp;'Export Data'!AV39&amp;")",IF('Export Data'!AS39="I can drive ONLY my scout TO camp.","Has Ride (Family)",IF('Export Data'!AS39="Please find a ride for my scout TO camp.","Needs Ride",IF('Export Data'!AS39="My scout will drive themselves TO camp.","DRIVE (Self)","No Info")))))</f>
        <v>Needs Ride</v>
      </c>
      <c r="C39" s="216" t="str">
        <f>IF('Export Data'!AW39="I will drive my scout, and I can drive other scouts HOME.","DRIVE "&amp;'Export Data'!AX39,IF('Export Data'!AW39="I have arranged a ride for my scout HOME.","Has Ride ("&amp;'Export Data'!AZ39&amp;")",IF('Export Data'!AW39="I can drive ONLY my scout HOME.","Has Ride (Family)",IF('Export Data'!AW39="Please find a ride for my scout HOME.","Needs Ride",IF('Export Data'!AW39="My scout will drive themselves HOME.","DRIVE (Self)","No Info")))))</f>
        <v>DRIVE 3</v>
      </c>
      <c r="D39" s="217" t="str">
        <f>IF(NOT(ISBLANK('Export Data'!AU39)),"Drive to Camp: "&amp;'Export Data'!AU39&amp;CHAR(10),"")&amp;IF(NOT(ISBLANK('Export Data'!AY39)),"Drive Home: "&amp;'Export Data'!AY39,"")&amp;"  Meds? "&amp; 'Export Data'!BH39</f>
        <v xml:space="preserve">  Meds? No</v>
      </c>
      <c r="E39" s="215" t="str">
        <f>IF(I39="179 Adult","Goat",VLOOKUP(A39,Contacts!$A$1:$F$103,3))</f>
        <v>Unassigned</v>
      </c>
      <c r="F39" s="215" t="str">
        <f t="shared" si="1"/>
        <v>YYPhi</v>
      </c>
      <c r="G39" s="215" t="str">
        <f>'Export Data'!AA39</f>
        <v>dan@danfire.com</v>
      </c>
      <c r="H39" s="215">
        <f>'Export Data'!Z39</f>
        <v>7345581458</v>
      </c>
      <c r="I39" s="215" t="str">
        <f>'Export Data'!Y39</f>
        <v>179 Youth</v>
      </c>
      <c r="J39" s="218">
        <v>43832.663194444445</v>
      </c>
    </row>
    <row r="40" spans="1:10" x14ac:dyDescent="0.25">
      <c r="A40" s="215" t="str">
        <f>'Export Data'!X40&amp;", "&amp;'Export Data'!W40</f>
        <v>Albanese, Nathan</v>
      </c>
      <c r="B40" s="215" t="str">
        <f>IF('Export Data'!AS40="I will drive my scout, and I can drive other scouts TO camp.","DRIVE "&amp;'Export Data'!AT40,IF('Export Data'!AS40="I have arranged a ride for my scout TO camp..","Has Ride ("&amp;'Export Data'!AV40&amp;")",IF('Export Data'!AS40="I can drive ONLY my scout TO camp.","Has Ride (Family)",IF('Export Data'!AS40="Please find a ride for my scout TO camp.","Needs Ride",IF('Export Data'!AS40="My scout will drive themselves TO camp.","DRIVE (Self)","No Info")))))</f>
        <v>Has Ride (Family)</v>
      </c>
      <c r="C40" s="216" t="str">
        <f>IF('Export Data'!AW40="I will drive my scout, and I can drive other scouts HOME.","DRIVE "&amp;'Export Data'!AX40,IF('Export Data'!AW40="I have arranged a ride for my scout HOME.","Has Ride ("&amp;'Export Data'!AZ40&amp;")",IF('Export Data'!AW40="I can drive ONLY my scout HOME.","Has Ride (Family)",IF('Export Data'!AW40="Please find a ride for my scout HOME.","Needs Ride",IF('Export Data'!AW40="My scout will drive themselves HOME.","DRIVE (Self)","No Info")))))</f>
        <v>Has Ride (Family)</v>
      </c>
      <c r="D40" s="217" t="str">
        <f>IF(NOT(ISBLANK('Export Data'!AU40)),"Drive to Camp: "&amp;'Export Data'!AU40&amp;CHAR(10),"")&amp;IF(NOT(ISBLANK('Export Data'!AY40)),"Drive Home: "&amp;'Export Data'!AY40,"")&amp;"  Meds? "&amp; 'Export Data'!BH40</f>
        <v xml:space="preserve">  Meds? No</v>
      </c>
      <c r="E40" s="215" t="e">
        <f>IF(I40="179 Adult","Goat",VLOOKUP(A40,Contacts!$A$1:$F$103,3))</f>
        <v>#N/A</v>
      </c>
      <c r="F40" s="215" t="str">
        <f t="shared" si="1"/>
        <v>YYAlb</v>
      </c>
      <c r="G40" s="215" t="str">
        <f>'Export Data'!AA40</f>
        <v>frank.albanese@me.com</v>
      </c>
      <c r="H40" s="215">
        <f>'Export Data'!Z40</f>
        <v>2488353606</v>
      </c>
      <c r="I40" s="215" t="str">
        <f>'Export Data'!Y40</f>
        <v>179 Youth</v>
      </c>
      <c r="J40" s="218">
        <v>43832.663194444445</v>
      </c>
    </row>
    <row r="41" spans="1:10" x14ac:dyDescent="0.25">
      <c r="A41" s="215" t="str">
        <f>'Export Data'!X41&amp;", "&amp;'Export Data'!W41</f>
        <v>Albanese, Frank</v>
      </c>
      <c r="B41" s="215" t="str">
        <f>IF('Export Data'!AS41="I will drive my scout, and I can drive other scouts TO camp.","DRIVE "&amp;'Export Data'!AT41,IF('Export Data'!AS41="I have arranged a ride for my scout TO camp..","Has Ride ("&amp;'Export Data'!AV41&amp;")",IF('Export Data'!AS41="I can drive ONLY my scout TO camp.","Has Ride (Family)",IF('Export Data'!AS41="Please find a ride for my scout TO camp.","Needs Ride",IF('Export Data'!AS41="My scout will drive themselves TO camp.","DRIVE (Self)","No Info")))))</f>
        <v>No Info</v>
      </c>
      <c r="C41" s="216" t="str">
        <f>IF('Export Data'!AW41="I will drive my scout, and I can drive other scouts HOME.","DRIVE "&amp;'Export Data'!AX41,IF('Export Data'!AW41="I have arranged a ride for my scout HOME.","Has Ride ("&amp;'Export Data'!AZ41&amp;")",IF('Export Data'!AW41="I can drive ONLY my scout HOME.","Has Ride (Family)",IF('Export Data'!AW41="Please find a ride for my scout HOME.","Needs Ride",IF('Export Data'!AW41="My scout will drive themselves HOME.","DRIVE (Self)","No Info")))))</f>
        <v>No Info</v>
      </c>
      <c r="D41" s="217" t="str">
        <f>IF(NOT(ISBLANK('Export Data'!AU41)),"Drive to Camp: "&amp;'Export Data'!AU41&amp;CHAR(10),"")&amp;IF(NOT(ISBLANK('Export Data'!AY41)),"Drive Home: "&amp;'Export Data'!AY41,"")&amp;"  Meds? "&amp; 'Export Data'!BH41</f>
        <v xml:space="preserve">  Meds? </v>
      </c>
      <c r="E41" s="215" t="str">
        <f>IF(I41="179 Adult","Goat",VLOOKUP(A41,Contacts!$A$1:$F$103,3))</f>
        <v>Goat</v>
      </c>
      <c r="F41" s="215" t="str">
        <f t="shared" si="1"/>
        <v>AAAlb</v>
      </c>
      <c r="G41" s="215" t="str">
        <f>'Export Data'!AA41</f>
        <v>frank.albanese@me.com</v>
      </c>
      <c r="H41" s="215">
        <f>'Export Data'!Z41</f>
        <v>2488353606</v>
      </c>
      <c r="I41" s="215" t="str">
        <f>'Export Data'!Y41</f>
        <v>179 Adult</v>
      </c>
      <c r="J41" s="218">
        <v>43832.663194444445</v>
      </c>
    </row>
    <row r="42" spans="1:10" x14ac:dyDescent="0.25">
      <c r="A42" s="215" t="str">
        <f>'Export Data'!X42&amp;", "&amp;'Export Data'!W42</f>
        <v>Albanese, Jonathan</v>
      </c>
      <c r="B42" s="215" t="str">
        <f>IF('Export Data'!AS42="I will drive my scout, and I can drive other scouts TO camp.","DRIVE "&amp;'Export Data'!AT42,IF('Export Data'!AS42="I have arranged a ride for my scout TO camp..","Has Ride ("&amp;'Export Data'!AV42&amp;")",IF('Export Data'!AS42="I can drive ONLY my scout TO camp.","Has Ride (Family)",IF('Export Data'!AS42="Please find a ride for my scout TO camp.","Needs Ride",IF('Export Data'!AS42="My scout will drive themselves TO camp.","DRIVE (Self)","No Info")))))</f>
        <v>Has Ride (Family)</v>
      </c>
      <c r="C42" s="215" t="str">
        <f>IF('Export Data'!AW42="I will drive my scout, and I can drive other scouts HOME.","DRIVE "&amp;'Export Data'!AX42,IF('Export Data'!AW42="I have arranged a ride for my scout HOME.","Has Ride ("&amp;'Export Data'!AZ42&amp;")",IF('Export Data'!AW42="I can drive ONLY my scout HOME.","Has Ride (Family)",IF('Export Data'!AW42="Please find a ride for my scout HOME.","Needs Ride",IF('Export Data'!AW42="My scout will drive themselves HOME.","DRIVE (Self)","No Info")))))</f>
        <v>Has Ride (Family)</v>
      </c>
      <c r="D42" s="215" t="str">
        <f>IF(NOT(ISBLANK('Export Data'!AU42)),"Drive to Camp: "&amp;'Export Data'!AU42&amp;CHAR(10),"")&amp;IF(NOT(ISBLANK('Export Data'!AY42)),"Drive Home: "&amp;'Export Data'!AY42,"")&amp;"  Meds? "&amp; 'Export Data'!BH42</f>
        <v xml:space="preserve">  Meds? Yes</v>
      </c>
      <c r="E42" s="215" t="e">
        <f>IF(I42="179 Adult","Goat",VLOOKUP(A42,Contacts!$A$1:$F$103,3))</f>
        <v>#N/A</v>
      </c>
      <c r="F42" s="215" t="str">
        <f t="shared" si="1"/>
        <v>YYAlb</v>
      </c>
      <c r="G42" s="215" t="str">
        <f>'Export Data'!AA42</f>
        <v>frank.albanese@me.com</v>
      </c>
      <c r="H42" s="215">
        <f>'Export Data'!Z42</f>
        <v>2488353606</v>
      </c>
      <c r="I42" s="215" t="str">
        <f>'Export Data'!Y42</f>
        <v>179 Youth</v>
      </c>
      <c r="J42" s="215">
        <v>43832.663194444445</v>
      </c>
    </row>
    <row r="43" spans="1:10" x14ac:dyDescent="0.25">
      <c r="A43" s="215" t="str">
        <f>'Export Data'!X43&amp;", "&amp;'Export Data'!W43</f>
        <v>Cordoba, Jose</v>
      </c>
      <c r="B43" s="215" t="str">
        <f>IF('Export Data'!AS43="I will drive my scout, and I can drive other scouts TO camp.","DRIVE "&amp;'Export Data'!AT43,IF('Export Data'!AS43="I have arranged a ride for my scout TO camp..","Has Ride ("&amp;'Export Data'!AV43&amp;")",IF('Export Data'!AS43="I can drive ONLY my scout TO camp.","Has Ride (Family)",IF('Export Data'!AS43="Please find a ride for my scout TO camp.","Needs Ride",IF('Export Data'!AS43="My scout will drive themselves TO camp.","DRIVE (Self)","No Info")))))</f>
        <v>No Info</v>
      </c>
      <c r="C43" s="215" t="str">
        <f>IF('Export Data'!AW43="I will drive my scout, and I can drive other scouts HOME.","DRIVE "&amp;'Export Data'!AX43,IF('Export Data'!AW43="I have arranged a ride for my scout HOME.","Has Ride ("&amp;'Export Data'!AZ43&amp;")",IF('Export Data'!AW43="I can drive ONLY my scout HOME.","Has Ride (Family)",IF('Export Data'!AW43="Please find a ride for my scout HOME.","Needs Ride",IF('Export Data'!AW43="My scout will drive themselves HOME.","DRIVE (Self)","No Info")))))</f>
        <v>No Info</v>
      </c>
      <c r="D43" s="215" t="str">
        <f>IF(NOT(ISBLANK('Export Data'!AU43)),"Drive to Camp: "&amp;'Export Data'!AU43&amp;CHAR(10),"")&amp;IF(NOT(ISBLANK('Export Data'!AY43)),"Drive Home: "&amp;'Export Data'!AY43,"")&amp;"  Meds? "&amp; 'Export Data'!BH43</f>
        <v xml:space="preserve">  Meds? </v>
      </c>
      <c r="E43" s="215" t="str">
        <f>IF(I43="179 Adult","Goat",VLOOKUP(A43,Contacts!$A$1:$F$103,3))</f>
        <v>Goat</v>
      </c>
      <c r="F43" s="215" t="str">
        <f t="shared" si="1"/>
        <v>AACor</v>
      </c>
      <c r="G43" s="215" t="str">
        <f>'Export Data'!AA43</f>
        <v>armandocordoba@hotmail.com</v>
      </c>
      <c r="H43" s="215">
        <f>'Export Data'!Z43</f>
        <v>2489168260</v>
      </c>
      <c r="I43" s="215" t="str">
        <f>'Export Data'!Y43</f>
        <v>179 Adult</v>
      </c>
      <c r="J43" s="215">
        <v>43832.663194444445</v>
      </c>
    </row>
    <row r="44" spans="1:10" x14ac:dyDescent="0.25">
      <c r="A44" s="215" t="str">
        <f>'Export Data'!X44&amp;", "&amp;'Export Data'!W44</f>
        <v>Cordoba, Jose Armando</v>
      </c>
      <c r="B44" s="215" t="str">
        <f>IF('Export Data'!AS44="I will drive my scout, and I can drive other scouts TO camp.","DRIVE "&amp;'Export Data'!AT44,IF('Export Data'!AS44="I have arranged a ride for my scout TO camp..","Has Ride ("&amp;'Export Data'!AV44&amp;")",IF('Export Data'!AS44="I can drive ONLY my scout TO camp.","Has Ride (Family)",IF('Export Data'!AS44="Please find a ride for my scout TO camp.","Needs Ride",IF('Export Data'!AS44="My scout will drive themselves TO camp.","DRIVE (Self)","No Info")))))</f>
        <v>Has Ride (Family)</v>
      </c>
      <c r="C44" s="215" t="str">
        <f>IF('Export Data'!AW44="I will drive my scout, and I can drive other scouts HOME.","DRIVE "&amp;'Export Data'!AX44,IF('Export Data'!AW44="I have arranged a ride for my scout HOME.","Has Ride ("&amp;'Export Data'!AZ44&amp;")",IF('Export Data'!AW44="I can drive ONLY my scout HOME.","Has Ride (Family)",IF('Export Data'!AW44="Please find a ride for my scout HOME.","Needs Ride",IF('Export Data'!AW44="My scout will drive themselves HOME.","DRIVE (Self)","No Info")))))</f>
        <v>Has Ride (Family)</v>
      </c>
      <c r="D44" s="215" t="str">
        <f>IF(NOT(ISBLANK('Export Data'!AU44)),"Drive to Camp: "&amp;'Export Data'!AU44&amp;CHAR(10),"")&amp;IF(NOT(ISBLANK('Export Data'!AY44)),"Drive Home: "&amp;'Export Data'!AY44,"")&amp;"  Meds? "&amp; 'Export Data'!BH44</f>
        <v xml:space="preserve">  Meds? No</v>
      </c>
      <c r="E44" s="215" t="str">
        <f>IF(I44="179 Adult","Goat",VLOOKUP(A44,Contacts!$A$1:$F$103,3))</f>
        <v>Paul Bunyan</v>
      </c>
      <c r="F44" s="215" t="str">
        <f t="shared" si="1"/>
        <v>YYCor</v>
      </c>
      <c r="G44" s="215" t="str">
        <f>'Export Data'!AA44</f>
        <v>kgcordoba@hotmail.com</v>
      </c>
      <c r="H44" s="215">
        <f>'Export Data'!Z44</f>
        <v>2489167972</v>
      </c>
      <c r="I44" s="215" t="str">
        <f>'Export Data'!Y44</f>
        <v>179 Youth</v>
      </c>
      <c r="J44" s="215">
        <v>43832.663194444445</v>
      </c>
    </row>
    <row r="45" spans="1:10" x14ac:dyDescent="0.25">
      <c r="A45" s="215" t="str">
        <f>'Export Data'!X45&amp;", "&amp;'Export Data'!W45</f>
        <v>Cocagne, Arthur</v>
      </c>
      <c r="B45" s="215" t="str">
        <f>IF('Export Data'!AS45="I will drive my scout, and I can drive other scouts TO camp.","DRIVE "&amp;'Export Data'!AT45,IF('Export Data'!AS45="I have arranged a ride for my scout TO camp..","Has Ride ("&amp;'Export Data'!AV45&amp;")",IF('Export Data'!AS45="I can drive ONLY my scout TO camp.","Has Ride (Family)",IF('Export Data'!AS45="Please find a ride for my scout TO camp.","Needs Ride",IF('Export Data'!AS45="My scout will drive themselves TO camp.","DRIVE (Self)","No Info")))))</f>
        <v>Has Ride (Chris Matthews)</v>
      </c>
      <c r="C45" s="215" t="str">
        <f>IF('Export Data'!AW45="I will drive my scout, and I can drive other scouts HOME.","DRIVE "&amp;'Export Data'!AX45,IF('Export Data'!AW45="I have arranged a ride for my scout HOME.","Has Ride ("&amp;'Export Data'!AZ45&amp;")",IF('Export Data'!AW45="I can drive ONLY my scout HOME.","Has Ride (Family)",IF('Export Data'!AW45="Please find a ride for my scout HOME.","Needs Ride",IF('Export Data'!AW45="My scout will drive themselves HOME.","DRIVE (Self)","No Info")))))</f>
        <v>Has Ride (Chris Matthews)</v>
      </c>
      <c r="D45" s="215" t="str">
        <f>IF(NOT(ISBLANK('Export Data'!AU45)),"Drive to Camp: "&amp;'Export Data'!AU45&amp;CHAR(10),"")&amp;IF(NOT(ISBLANK('Export Data'!AY45)),"Drive Home: "&amp;'Export Data'!AY45,"")&amp;"  Meds? "&amp; 'Export Data'!BH45</f>
        <v xml:space="preserve">  Meds? No</v>
      </c>
      <c r="E45" s="215" t="str">
        <f>IF(I45="179 Adult","Goat",VLOOKUP(A45,Contacts!$A$1:$F$103,3))</f>
        <v>Paul Bunyan</v>
      </c>
      <c r="F45" s="215" t="str">
        <f t="shared" si="1"/>
        <v>YYCoc</v>
      </c>
      <c r="G45" s="215" t="str">
        <f>'Export Data'!AA45</f>
        <v>ecocagne@hotmail.com</v>
      </c>
      <c r="H45" s="215">
        <f>'Export Data'!Z45</f>
        <v>7342772676</v>
      </c>
      <c r="I45" s="215" t="str">
        <f>'Export Data'!Y45</f>
        <v>179 Youth</v>
      </c>
      <c r="J45" s="215">
        <v>43832.663194444445</v>
      </c>
    </row>
    <row r="46" spans="1:10" x14ac:dyDescent="0.25">
      <c r="A46" s="215" t="str">
        <f>'Export Data'!X46&amp;", "&amp;'Export Data'!W46</f>
        <v>Eruppakkattu, Deepna Rose</v>
      </c>
      <c r="B46" s="215" t="str">
        <f>IF('Export Data'!AS46="I will drive my scout, and I can drive other scouts TO camp.","DRIVE "&amp;'Export Data'!AT46,IF('Export Data'!AS46="I have arranged a ride for my scout TO camp..","Has Ride ("&amp;'Export Data'!AV46&amp;")",IF('Export Data'!AS46="I can drive ONLY my scout TO camp.","Has Ride (Family)",IF('Export Data'!AS46="Please find a ride for my scout TO camp.","Needs Ride",IF('Export Data'!AS46="My scout will drive themselves TO camp.","DRIVE (Self)","No Info")))))</f>
        <v>Has Ride (Family)</v>
      </c>
      <c r="C46" s="215" t="str">
        <f>IF('Export Data'!AW46="I will drive my scout, and I can drive other scouts HOME.","DRIVE "&amp;'Export Data'!AX46,IF('Export Data'!AW46="I have arranged a ride for my scout HOME.","Has Ride ("&amp;'Export Data'!AZ46&amp;")",IF('Export Data'!AW46="I can drive ONLY my scout HOME.","Has Ride (Family)",IF('Export Data'!AW46="Please find a ride for my scout HOME.","Needs Ride",IF('Export Data'!AW46="My scout will drive themselves HOME.","DRIVE (Self)","No Info")))))</f>
        <v>Has Ride (Family)</v>
      </c>
      <c r="D46" s="215" t="str">
        <f>IF(NOT(ISBLANK('Export Data'!AU46)),"Drive to Camp: "&amp;'Export Data'!AU46&amp;CHAR(10),"")&amp;IF(NOT(ISBLANK('Export Data'!AY46)),"Drive Home: "&amp;'Export Data'!AY46,"")&amp;"  Meds? "&amp; 'Export Data'!BH46</f>
        <v xml:space="preserve">  Meds? No</v>
      </c>
      <c r="E46" s="215" t="str">
        <f>IF(I46="179 Adult","Goat",VLOOKUP(A46,Contacts!$A$1:$F$103,3))</f>
        <v>Flaming Hawk</v>
      </c>
      <c r="F46" s="215" t="str">
        <f t="shared" ref="F46:F60" si="2">IF(I46="179 Adult","AA"&amp;LEFT(A46,3),IF(I46="179 Sibling","SS"&amp;LEFT(A46,3),"YY"&amp;LEFT(A46,3)))</f>
        <v>YYEru</v>
      </c>
      <c r="G46" s="215" t="str">
        <f>'Export Data'!AA46</f>
        <v>meetajith@gmail.com</v>
      </c>
      <c r="H46" s="215">
        <f>'Export Data'!Z46</f>
        <v>6168480411</v>
      </c>
      <c r="I46" s="215" t="str">
        <f>'Export Data'!Y46</f>
        <v>179 Youth</v>
      </c>
      <c r="J46" s="215">
        <v>43832.663194444445</v>
      </c>
    </row>
    <row r="47" spans="1:10" x14ac:dyDescent="0.25">
      <c r="A47" s="215" t="str">
        <f>'Export Data'!X47&amp;", "&amp;'Export Data'!W47</f>
        <v>Eruppakkattu, Ajith</v>
      </c>
      <c r="B47" s="215" t="str">
        <f>IF('Export Data'!AS47="I will drive my scout, and I can drive other scouts TO camp.","DRIVE "&amp;'Export Data'!AT47,IF('Export Data'!AS47="I have arranged a ride for my scout TO camp..","Has Ride ("&amp;'Export Data'!AV47&amp;")",IF('Export Data'!AS47="I can drive ONLY my scout TO camp.","Has Ride (Family)",IF('Export Data'!AS47="Please find a ride for my scout TO camp.","Needs Ride",IF('Export Data'!AS47="My scout will drive themselves TO camp.","DRIVE (Self)","No Info")))))</f>
        <v>No Info</v>
      </c>
      <c r="C47" s="215" t="str">
        <f>IF('Export Data'!AW47="I will drive my scout, and I can drive other scouts HOME.","DRIVE "&amp;'Export Data'!AX47,IF('Export Data'!AW47="I have arranged a ride for my scout HOME.","Has Ride ("&amp;'Export Data'!AZ47&amp;")",IF('Export Data'!AW47="I can drive ONLY my scout HOME.","Has Ride (Family)",IF('Export Data'!AW47="Please find a ride for my scout HOME.","Needs Ride",IF('Export Data'!AW47="My scout will drive themselves HOME.","DRIVE (Self)","No Info")))))</f>
        <v>No Info</v>
      </c>
      <c r="D47" s="215" t="str">
        <f>IF(NOT(ISBLANK('Export Data'!AU47)),"Drive to Camp: "&amp;'Export Data'!AU47&amp;CHAR(10),"")&amp;IF(NOT(ISBLANK('Export Data'!AY47)),"Drive Home: "&amp;'Export Data'!AY47,"")&amp;"  Meds? "&amp; 'Export Data'!BH47</f>
        <v xml:space="preserve">  Meds? </v>
      </c>
      <c r="E47" s="215" t="str">
        <f>IF(I47="179 Adult","Goat",VLOOKUP(A47,Contacts!$A$1:$F$103,3))</f>
        <v>Goat</v>
      </c>
      <c r="F47" s="215" t="str">
        <f t="shared" si="2"/>
        <v>AAEru</v>
      </c>
      <c r="G47" s="215" t="str">
        <f>'Export Data'!AA47</f>
        <v>meetajith@gmail.com</v>
      </c>
      <c r="H47" s="215">
        <f>'Export Data'!Z47</f>
        <v>6168480411</v>
      </c>
      <c r="I47" s="215" t="str">
        <f>'Export Data'!Y47</f>
        <v>179 Adult</v>
      </c>
      <c r="J47" s="215">
        <v>43832.663194444445</v>
      </c>
    </row>
    <row r="48" spans="1:10" x14ac:dyDescent="0.25">
      <c r="A48" s="215" t="str">
        <f>'Export Data'!X48&amp;", "&amp;'Export Data'!W48</f>
        <v xml:space="preserve">, </v>
      </c>
      <c r="B48" s="215" t="str">
        <f>IF('Export Data'!AS48="I will drive my scout, and I can drive other scouts TO camp.","DRIVE "&amp;'Export Data'!AT48,IF('Export Data'!AS48="I have arranged a ride for my scout TO camp..","Has Ride ("&amp;'Export Data'!AV48&amp;")",IF('Export Data'!AS48="I can drive ONLY my scout TO camp.","Has Ride (Family)",IF('Export Data'!AS48="Please find a ride for my scout TO camp.","Needs Ride",IF('Export Data'!AS48="My scout will drive themselves TO camp.","DRIVE (Self)","No Info")))))</f>
        <v>No Info</v>
      </c>
      <c r="C48" s="215" t="str">
        <f>IF('Export Data'!AW48="I will drive my scout, and I can drive other scouts HOME.","DRIVE "&amp;'Export Data'!AX48,IF('Export Data'!AW48="I have arranged a ride for my scout HOME.","Has Ride ("&amp;'Export Data'!AZ48&amp;")",IF('Export Data'!AW48="I can drive ONLY my scout HOME.","Has Ride (Family)",IF('Export Data'!AW48="Please find a ride for my scout HOME.","Needs Ride",IF('Export Data'!AW48="My scout will drive themselves HOME.","DRIVE (Self)","No Info")))))</f>
        <v>No Info</v>
      </c>
      <c r="D48" s="215" t="str">
        <f>IF(NOT(ISBLANK('Export Data'!AU48)),"Drive to Camp: "&amp;'Export Data'!AU48&amp;CHAR(10),"")&amp;IF(NOT(ISBLANK('Export Data'!AY48)),"Drive Home: "&amp;'Export Data'!AY48,"")&amp;"  Meds? "&amp; 'Export Data'!BH48</f>
        <v xml:space="preserve">  Meds? </v>
      </c>
      <c r="E48" s="215" t="e">
        <f>IF(I48="179 Adult","Goat",VLOOKUP(A48,Contacts!$A$1:$F$103,3))</f>
        <v>#N/A</v>
      </c>
      <c r="F48" s="215" t="str">
        <f t="shared" si="2"/>
        <v xml:space="preserve">YY, </v>
      </c>
      <c r="G48" s="215">
        <f>'Export Data'!AA48</f>
        <v>0</v>
      </c>
      <c r="H48" s="215">
        <f>'Export Data'!Z48</f>
        <v>0</v>
      </c>
      <c r="I48" s="215">
        <f>'Export Data'!Y48</f>
        <v>0</v>
      </c>
      <c r="J48" s="215">
        <v>43832.663194444445</v>
      </c>
    </row>
    <row r="49" spans="1:10" x14ac:dyDescent="0.25">
      <c r="A49" s="215" t="str">
        <f>'Export Data'!X49&amp;", "&amp;'Export Data'!W49</f>
        <v xml:space="preserve">, </v>
      </c>
      <c r="B49" s="215" t="str">
        <f>IF('Export Data'!AS49="I will drive my scout, and I can drive other scouts TO camp.","DRIVE "&amp;'Export Data'!AT49,IF('Export Data'!AS49="I have arranged a ride for my scout TO camp..","Has Ride ("&amp;'Export Data'!AV49&amp;")",IF('Export Data'!AS49="I can drive ONLY my scout TO camp.","Has Ride (Family)",IF('Export Data'!AS49="Please find a ride for my scout TO camp.","Needs Ride",IF('Export Data'!AS49="My scout will drive themselves TO camp.","DRIVE (Self)","No Info")))))</f>
        <v>No Info</v>
      </c>
      <c r="C49" s="215" t="str">
        <f>IF('Export Data'!AW49="I will drive my scout, and I can drive other scouts HOME.","DRIVE "&amp;'Export Data'!AX49,IF('Export Data'!AW49="I have arranged a ride for my scout HOME.","Has Ride ("&amp;'Export Data'!AZ49&amp;")",IF('Export Data'!AW49="I can drive ONLY my scout HOME.","Has Ride (Family)",IF('Export Data'!AW49="Please find a ride for my scout HOME.","Needs Ride",IF('Export Data'!AW49="My scout will drive themselves HOME.","DRIVE (Self)","No Info")))))</f>
        <v>No Info</v>
      </c>
      <c r="D49" s="215" t="str">
        <f>IF(NOT(ISBLANK('Export Data'!AU49)),"Drive to Camp: "&amp;'Export Data'!AU49&amp;CHAR(10),"")&amp;IF(NOT(ISBLANK('Export Data'!AY49)),"Drive Home: "&amp;'Export Data'!AY49,"")&amp;"  Meds? "&amp; 'Export Data'!BH49</f>
        <v xml:space="preserve">  Meds? </v>
      </c>
      <c r="E49" s="215" t="e">
        <f>IF(I49="179 Adult","Goat",VLOOKUP(A49,Contacts!$A$1:$F$103,3))</f>
        <v>#N/A</v>
      </c>
      <c r="F49" s="215" t="str">
        <f t="shared" si="2"/>
        <v xml:space="preserve">YY, </v>
      </c>
      <c r="G49" s="215">
        <f>'Export Data'!AA49</f>
        <v>0</v>
      </c>
      <c r="H49" s="215">
        <f>'Export Data'!Z49</f>
        <v>0</v>
      </c>
      <c r="I49" s="215">
        <f>'Export Data'!Y49</f>
        <v>0</v>
      </c>
      <c r="J49" s="215">
        <v>43832.663194444445</v>
      </c>
    </row>
    <row r="50" spans="1:10" x14ac:dyDescent="0.25">
      <c r="A50" s="215" t="str">
        <f>'Export Data'!X50&amp;", "&amp;'Export Data'!W50</f>
        <v xml:space="preserve">, </v>
      </c>
      <c r="B50" s="215" t="str">
        <f>IF('Export Data'!AS50="I will drive my scout, and I can drive other scouts TO camp.","DRIVE "&amp;'Export Data'!AT50,IF('Export Data'!AS50="I have arranged a ride for my scout TO camp..","Has Ride ("&amp;'Export Data'!AV50&amp;")",IF('Export Data'!AS50="I can drive ONLY my scout TO camp.","Has Ride (Family)",IF('Export Data'!AS50="Please find a ride for my scout TO camp.","Needs Ride",IF('Export Data'!AS50="My scout will drive themselves TO camp.","DRIVE (Self)","No Info")))))</f>
        <v>No Info</v>
      </c>
      <c r="C50" s="215" t="str">
        <f>IF('Export Data'!AW50="I will drive my scout, and I can drive other scouts HOME.","DRIVE "&amp;'Export Data'!AX50,IF('Export Data'!AW50="I have arranged a ride for my scout HOME.","Has Ride ("&amp;'Export Data'!AZ50&amp;")",IF('Export Data'!AW50="I can drive ONLY my scout HOME.","Has Ride (Family)",IF('Export Data'!AW50="Please find a ride for my scout HOME.","Needs Ride",IF('Export Data'!AW50="My scout will drive themselves HOME.","DRIVE (Self)","No Info")))))</f>
        <v>No Info</v>
      </c>
      <c r="D50" s="215" t="str">
        <f>IF(NOT(ISBLANK('Export Data'!AU50)),"Drive to Camp: "&amp;'Export Data'!AU50&amp;CHAR(10),"")&amp;IF(NOT(ISBLANK('Export Data'!AY50)),"Drive Home: "&amp;'Export Data'!AY50,"")&amp;"  Meds? "&amp; 'Export Data'!BH50</f>
        <v xml:space="preserve">  Meds? </v>
      </c>
      <c r="E50" s="215" t="e">
        <f>IF(I50="179 Adult","Goat",VLOOKUP(A50,Contacts!$A$1:$F$103,3))</f>
        <v>#N/A</v>
      </c>
      <c r="F50" s="215" t="str">
        <f t="shared" si="2"/>
        <v xml:space="preserve">YY, </v>
      </c>
      <c r="G50" s="215">
        <f>'Export Data'!AA50</f>
        <v>0</v>
      </c>
      <c r="H50" s="215">
        <f>'Export Data'!Z50</f>
        <v>0</v>
      </c>
      <c r="I50" s="215">
        <f>'Export Data'!Y50</f>
        <v>0</v>
      </c>
      <c r="J50" s="215">
        <v>43832.663194444445</v>
      </c>
    </row>
    <row r="51" spans="1:10" x14ac:dyDescent="0.25">
      <c r="A51" s="215" t="str">
        <f>'Export Data'!X51&amp;", "&amp;'Export Data'!W51</f>
        <v xml:space="preserve">, </v>
      </c>
      <c r="B51" s="215" t="str">
        <f>IF('Export Data'!AS51="I will drive my scout, and I can drive other scouts TO camp.","DRIVE "&amp;'Export Data'!AT51,IF('Export Data'!AS51="I have arranged a ride for my scout TO camp..","Has Ride ("&amp;'Export Data'!AV51&amp;")",IF('Export Data'!AS51="I can drive ONLY my scout TO camp.","Has Ride (Family)",IF('Export Data'!AS51="Please find a ride for my scout TO camp.","Needs Ride",IF('Export Data'!AS51="My scout will drive themselves TO camp.","DRIVE (Self)","No Info")))))</f>
        <v>No Info</v>
      </c>
      <c r="C51" s="215" t="str">
        <f>IF('Export Data'!AW51="I will drive my scout, and I can drive other scouts HOME.","DRIVE "&amp;'Export Data'!AX51,IF('Export Data'!AW51="I have arranged a ride for my scout HOME.","Has Ride ("&amp;'Export Data'!AZ51&amp;")",IF('Export Data'!AW51="I can drive ONLY my scout HOME.","Has Ride (Family)",IF('Export Data'!AW51="Please find a ride for my scout HOME.","Needs Ride",IF('Export Data'!AW51="My scout will drive themselves HOME.","DRIVE (Self)","No Info")))))</f>
        <v>No Info</v>
      </c>
      <c r="D51" s="215" t="str">
        <f>IF(NOT(ISBLANK('Export Data'!AU51)),"Drive to Camp: "&amp;'Export Data'!AU51&amp;CHAR(10),"")&amp;IF(NOT(ISBLANK('Export Data'!AY51)),"Drive Home: "&amp;'Export Data'!AY51,"")&amp;"  Meds? "&amp; 'Export Data'!BH51</f>
        <v xml:space="preserve">  Meds? </v>
      </c>
      <c r="E51" s="215" t="e">
        <f>IF(I51="179 Adult","Goat",VLOOKUP(A51,Contacts!$A$1:$F$103,3))</f>
        <v>#N/A</v>
      </c>
      <c r="F51" s="215" t="str">
        <f t="shared" si="2"/>
        <v xml:space="preserve">YY, </v>
      </c>
      <c r="G51" s="215">
        <f>'Export Data'!AA51</f>
        <v>0</v>
      </c>
      <c r="H51" s="215">
        <f>'Export Data'!Z51</f>
        <v>0</v>
      </c>
      <c r="I51" s="215">
        <f>'Export Data'!Y51</f>
        <v>0</v>
      </c>
      <c r="J51" s="215">
        <v>43832.663194444445</v>
      </c>
    </row>
    <row r="52" spans="1:10" x14ac:dyDescent="0.25">
      <c r="A52" s="215" t="str">
        <f>'Export Data'!X52&amp;", "&amp;'Export Data'!W52</f>
        <v xml:space="preserve">, </v>
      </c>
      <c r="B52" s="215" t="str">
        <f>IF('Export Data'!AS52="I will drive my scout, and I can drive other scouts TO camp.","DRIVE "&amp;'Export Data'!AT52,IF('Export Data'!AS52="I have arranged a ride for my scout TO camp..","Has Ride ("&amp;'Export Data'!AV52&amp;")",IF('Export Data'!AS52="I can drive ONLY my scout TO camp.","Has Ride (Family)",IF('Export Data'!AS52="Please find a ride for my scout TO camp.","Needs Ride",IF('Export Data'!AS52="My scout will drive themselves TO camp.","DRIVE (Self)","No Info")))))</f>
        <v>No Info</v>
      </c>
      <c r="C52" s="215" t="str">
        <f>IF('Export Data'!AW52="I will drive my scout, and I can drive other scouts HOME.","DRIVE "&amp;'Export Data'!AX52,IF('Export Data'!AW52="I have arranged a ride for my scout HOME.","Has Ride ("&amp;'Export Data'!AZ52&amp;")",IF('Export Data'!AW52="I can drive ONLY my scout HOME.","Has Ride (Family)",IF('Export Data'!AW52="Please find a ride for my scout HOME.","Needs Ride",IF('Export Data'!AW52="My scout will drive themselves HOME.","DRIVE (Self)","No Info")))))</f>
        <v>No Info</v>
      </c>
      <c r="D52" s="215" t="str">
        <f>IF(NOT(ISBLANK('Export Data'!AU52)),"Drive to Camp: "&amp;'Export Data'!AU52&amp;CHAR(10),"")&amp;IF(NOT(ISBLANK('Export Data'!AY52)),"Drive Home: "&amp;'Export Data'!AY52,"")&amp;"  Meds? "&amp; 'Export Data'!BH52</f>
        <v xml:space="preserve">  Meds? </v>
      </c>
      <c r="E52" s="215" t="e">
        <f>IF(I52="179 Adult","Goat",VLOOKUP(A52,Contacts!$A$1:$F$103,3))</f>
        <v>#N/A</v>
      </c>
      <c r="F52" s="215" t="str">
        <f t="shared" si="2"/>
        <v xml:space="preserve">YY, </v>
      </c>
      <c r="G52" s="215">
        <f>'Export Data'!AA52</f>
        <v>0</v>
      </c>
      <c r="H52" s="215">
        <f>'Export Data'!Z52</f>
        <v>0</v>
      </c>
      <c r="I52" s="215">
        <f>'Export Data'!Y52</f>
        <v>0</v>
      </c>
      <c r="J52" s="215">
        <v>43832.663194444445</v>
      </c>
    </row>
    <row r="53" spans="1:10" x14ac:dyDescent="0.25">
      <c r="A53" s="215" t="str">
        <f>'Export Data'!X53&amp;", "&amp;'Export Data'!W53</f>
        <v xml:space="preserve">, </v>
      </c>
      <c r="B53" s="215" t="str">
        <f>IF('Export Data'!AS53="I will drive my scout, and I can drive other scouts TO camp.","DRIVE "&amp;'Export Data'!AT53,IF('Export Data'!AS53="I have arranged a ride for my scout TO camp..","Has Ride ("&amp;'Export Data'!AV53&amp;")",IF('Export Data'!AS53="I can drive ONLY my scout TO camp.","Has Ride (Family)",IF('Export Data'!AS53="Please find a ride for my scout TO camp.","Needs Ride",IF('Export Data'!AS53="My scout will drive themselves TO camp.","DRIVE (Self)","No Info")))))</f>
        <v>No Info</v>
      </c>
      <c r="C53" s="215" t="str">
        <f>IF('Export Data'!AW53="I will drive my scout, and I can drive other scouts HOME.","DRIVE "&amp;'Export Data'!AX53,IF('Export Data'!AW53="I have arranged a ride for my scout HOME.","Has Ride ("&amp;'Export Data'!AZ53&amp;")",IF('Export Data'!AW53="I can drive ONLY my scout HOME.","Has Ride (Family)",IF('Export Data'!AW53="Please find a ride for my scout HOME.","Needs Ride",IF('Export Data'!AW53="My scout will drive themselves HOME.","DRIVE (Self)","No Info")))))</f>
        <v>No Info</v>
      </c>
      <c r="D53" s="215" t="str">
        <f>IF(NOT(ISBLANK('Export Data'!AU53)),"Drive to Camp: "&amp;'Export Data'!AU53&amp;CHAR(10),"")&amp;IF(NOT(ISBLANK('Export Data'!AY53)),"Drive Home: "&amp;'Export Data'!AY53,"")&amp;"  Meds? "&amp; 'Export Data'!BH53</f>
        <v xml:space="preserve">  Meds? </v>
      </c>
      <c r="E53" s="215" t="e">
        <f>IF(I53="179 Adult","Goat",VLOOKUP(A53,Contacts!$A$1:$F$103,3))</f>
        <v>#N/A</v>
      </c>
      <c r="F53" s="215" t="str">
        <f t="shared" si="2"/>
        <v xml:space="preserve">YY, </v>
      </c>
      <c r="G53" s="215">
        <f>'Export Data'!AA53</f>
        <v>0</v>
      </c>
      <c r="H53" s="215">
        <f>'Export Data'!Z53</f>
        <v>0</v>
      </c>
      <c r="I53" s="215">
        <f>'Export Data'!Y53</f>
        <v>0</v>
      </c>
      <c r="J53" s="215">
        <v>43832.663194444445</v>
      </c>
    </row>
    <row r="54" spans="1:10" x14ac:dyDescent="0.25">
      <c r="A54" s="215" t="str">
        <f>'Export Data'!X54&amp;", "&amp;'Export Data'!W54</f>
        <v xml:space="preserve">, </v>
      </c>
      <c r="B54" s="215" t="str">
        <f>IF('Export Data'!AS54="I will drive my scout, and I can drive other scouts TO camp.","DRIVE "&amp;'Export Data'!AT54,IF('Export Data'!AS54="I have arranged a ride for my scout TO camp..","Has Ride ("&amp;'Export Data'!AV54&amp;")",IF('Export Data'!AS54="I can drive ONLY my scout TO camp.","Has Ride (Family)",IF('Export Data'!AS54="Please find a ride for my scout TO camp.","Needs Ride",IF('Export Data'!AS54="My scout will drive themselves TO camp.","DRIVE (Self)","No Info")))))</f>
        <v>No Info</v>
      </c>
      <c r="C54" s="215" t="str">
        <f>IF('Export Data'!AW54="I will drive my scout, and I can drive other scouts HOME.","DRIVE "&amp;'Export Data'!AX54,IF('Export Data'!AW54="I have arranged a ride for my scout HOME.","Has Ride ("&amp;'Export Data'!AZ54&amp;")",IF('Export Data'!AW54="I can drive ONLY my scout HOME.","Has Ride (Family)",IF('Export Data'!AW54="Please find a ride for my scout HOME.","Needs Ride",IF('Export Data'!AW54="My scout will drive themselves HOME.","DRIVE (Self)","No Info")))))</f>
        <v>No Info</v>
      </c>
      <c r="D54" s="215" t="str">
        <f>IF(NOT(ISBLANK('Export Data'!AU54)),"Drive to Camp: "&amp;'Export Data'!AU54&amp;CHAR(10),"")&amp;IF(NOT(ISBLANK('Export Data'!AY54)),"Drive Home: "&amp;'Export Data'!AY54,"")&amp;"  Meds? "&amp; 'Export Data'!BH54</f>
        <v xml:space="preserve">  Meds? </v>
      </c>
      <c r="E54" s="215" t="e">
        <f>IF(I54="179 Adult","Goat",VLOOKUP(A54,Contacts!$A$1:$F$103,3))</f>
        <v>#N/A</v>
      </c>
      <c r="F54" s="215" t="str">
        <f t="shared" si="2"/>
        <v xml:space="preserve">YY, </v>
      </c>
      <c r="G54" s="215">
        <f>'Export Data'!AA54</f>
        <v>0</v>
      </c>
      <c r="H54" s="215">
        <f>'Export Data'!Z54</f>
        <v>0</v>
      </c>
      <c r="I54" s="215">
        <f>'Export Data'!Y54</f>
        <v>0</v>
      </c>
      <c r="J54" s="215">
        <v>43832.663194444445</v>
      </c>
    </row>
    <row r="55" spans="1:10" x14ac:dyDescent="0.25">
      <c r="A55" s="215" t="str">
        <f>'Export Data'!X55&amp;", "&amp;'Export Data'!W55</f>
        <v xml:space="preserve">, </v>
      </c>
      <c r="B55" s="215" t="str">
        <f>IF('Export Data'!AS55="I will drive my scout, and I can drive other scouts TO camp.","DRIVE "&amp;'Export Data'!AT55,IF('Export Data'!AS55="I have arranged a ride for my scout TO camp..","Has Ride ("&amp;'Export Data'!AV55&amp;")",IF('Export Data'!AS55="I can drive ONLY my scout TO camp.","Has Ride (Family)",IF('Export Data'!AS55="Please find a ride for my scout TO camp.","Needs Ride",IF('Export Data'!AS55="My scout will drive themselves TO camp.","DRIVE (Self)","No Info")))))</f>
        <v>No Info</v>
      </c>
      <c r="C55" s="215" t="str">
        <f>IF('Export Data'!AW55="I will drive my scout, and I can drive other scouts HOME.","DRIVE "&amp;'Export Data'!AX55,IF('Export Data'!AW55="I have arranged a ride for my scout HOME.","Has Ride ("&amp;'Export Data'!AZ55&amp;")",IF('Export Data'!AW55="I can drive ONLY my scout HOME.","Has Ride (Family)",IF('Export Data'!AW55="Please find a ride for my scout HOME.","Needs Ride",IF('Export Data'!AW55="My scout will drive themselves HOME.","DRIVE (Self)","No Info")))))</f>
        <v>No Info</v>
      </c>
      <c r="D55" s="215" t="str">
        <f>IF(NOT(ISBLANK('Export Data'!AU55)),"Drive to Camp: "&amp;'Export Data'!AU55&amp;CHAR(10),"")&amp;IF(NOT(ISBLANK('Export Data'!AY55)),"Drive Home: "&amp;'Export Data'!AY55,"")&amp;"  Meds? "&amp; 'Export Data'!BH55</f>
        <v xml:space="preserve">  Meds? </v>
      </c>
      <c r="E55" s="215" t="e">
        <f>IF(I55="179 Adult","Goat",VLOOKUP(A55,Contacts!$A$1:$F$103,3))</f>
        <v>#N/A</v>
      </c>
      <c r="F55" s="215" t="str">
        <f t="shared" si="2"/>
        <v xml:space="preserve">YY, </v>
      </c>
      <c r="G55" s="215">
        <f>'Export Data'!AA55</f>
        <v>0</v>
      </c>
      <c r="H55" s="215">
        <f>'Export Data'!Z55</f>
        <v>0</v>
      </c>
      <c r="I55" s="215">
        <f>'Export Data'!Y55</f>
        <v>0</v>
      </c>
      <c r="J55" s="215">
        <v>43832.663194444445</v>
      </c>
    </row>
    <row r="56" spans="1:10" x14ac:dyDescent="0.25">
      <c r="A56" s="215" t="str">
        <f>'Export Data'!X56&amp;", "&amp;'Export Data'!W56</f>
        <v xml:space="preserve">, </v>
      </c>
      <c r="B56" s="215" t="str">
        <f>IF('Export Data'!AS56="I will drive my scout, and I can drive other scouts TO camp.","DRIVE "&amp;'Export Data'!AT56,IF('Export Data'!AS56="I have arranged a ride for my scout TO camp..","Has Ride ("&amp;'Export Data'!AV56&amp;")",IF('Export Data'!AS56="I can drive ONLY my scout TO camp.","Has Ride (Family)",IF('Export Data'!AS56="Please find a ride for my scout TO camp.","Needs Ride",IF('Export Data'!AS56="My scout will drive themselves TO camp.","DRIVE (Self)","No Info")))))</f>
        <v>No Info</v>
      </c>
      <c r="C56" s="215" t="str">
        <f>IF('Export Data'!AW56="I will drive my scout, and I can drive other scouts HOME.","DRIVE "&amp;'Export Data'!AX56,IF('Export Data'!AW56="I have arranged a ride for my scout HOME.","Has Ride ("&amp;'Export Data'!AZ56&amp;")",IF('Export Data'!AW56="I can drive ONLY my scout HOME.","Has Ride (Family)",IF('Export Data'!AW56="Please find a ride for my scout HOME.","Needs Ride",IF('Export Data'!AW56="My scout will drive themselves HOME.","DRIVE (Self)","No Info")))))</f>
        <v>No Info</v>
      </c>
      <c r="D56" s="215" t="str">
        <f>IF(NOT(ISBLANK('Export Data'!AU56)),"Drive to Camp: "&amp;'Export Data'!AU56&amp;CHAR(10),"")&amp;IF(NOT(ISBLANK('Export Data'!AY56)),"Drive Home: "&amp;'Export Data'!AY56,"")&amp;"  Meds? "&amp; 'Export Data'!BH56</f>
        <v xml:space="preserve">  Meds? </v>
      </c>
      <c r="E56" s="215" t="e">
        <f>IF(I56="179 Adult","Goat",VLOOKUP(A56,Contacts!$A$1:$F$103,3))</f>
        <v>#N/A</v>
      </c>
      <c r="F56" s="215" t="str">
        <f t="shared" si="2"/>
        <v xml:space="preserve">YY, </v>
      </c>
      <c r="G56" s="215">
        <f>'Export Data'!AA56</f>
        <v>0</v>
      </c>
      <c r="H56" s="215">
        <f>'Export Data'!Z56</f>
        <v>0</v>
      </c>
      <c r="I56" s="215">
        <f>'Export Data'!Y56</f>
        <v>0</v>
      </c>
      <c r="J56" s="215">
        <v>43832.663194444445</v>
      </c>
    </row>
    <row r="57" spans="1:10" x14ac:dyDescent="0.25">
      <c r="A57" s="215" t="str">
        <f>'Export Data'!X57&amp;", "&amp;'Export Data'!W57</f>
        <v xml:space="preserve">, </v>
      </c>
      <c r="B57" s="215" t="str">
        <f>IF('Export Data'!AS57="I will drive my scout, and I can drive other scouts TO camp.","DRIVE "&amp;'Export Data'!AT57,IF('Export Data'!AS57="I have arranged a ride for my scout TO camp..","Has Ride ("&amp;'Export Data'!AV57&amp;")",IF('Export Data'!AS57="I can drive ONLY my scout TO camp.","Has Ride (Family)",IF('Export Data'!AS57="Please find a ride for my scout TO camp.","Needs Ride",IF('Export Data'!AS57="My scout will drive themselves TO camp.","DRIVE (Self)","No Info")))))</f>
        <v>No Info</v>
      </c>
      <c r="C57" s="215" t="str">
        <f>IF('Export Data'!AW57="I will drive my scout, and I can drive other scouts HOME.","DRIVE "&amp;'Export Data'!AX57,IF('Export Data'!AW57="I have arranged a ride for my scout HOME.","Has Ride ("&amp;'Export Data'!AZ57&amp;")",IF('Export Data'!AW57="I can drive ONLY my scout HOME.","Has Ride (Family)",IF('Export Data'!AW57="Please find a ride for my scout HOME.","Needs Ride",IF('Export Data'!AW57="My scout will drive themselves HOME.","DRIVE (Self)","No Info")))))</f>
        <v>No Info</v>
      </c>
      <c r="D57" s="215" t="str">
        <f>IF(NOT(ISBLANK('Export Data'!AU57)),"Drive to Camp: "&amp;'Export Data'!AU57&amp;CHAR(10),"")&amp;IF(NOT(ISBLANK('Export Data'!AY57)),"Drive Home: "&amp;'Export Data'!AY57,"")&amp;"  Meds? "&amp; 'Export Data'!BH57</f>
        <v xml:space="preserve">  Meds? </v>
      </c>
      <c r="E57" s="215" t="e">
        <f>IF(I57="179 Adult","Goat",VLOOKUP(A57,Contacts!$A$1:$F$103,3))</f>
        <v>#N/A</v>
      </c>
      <c r="F57" s="215" t="str">
        <f t="shared" si="2"/>
        <v xml:space="preserve">YY, </v>
      </c>
      <c r="G57" s="215">
        <f>'Export Data'!AA57</f>
        <v>0</v>
      </c>
      <c r="H57" s="215">
        <f>'Export Data'!Z57</f>
        <v>0</v>
      </c>
      <c r="I57" s="215">
        <f>'Export Data'!Y57</f>
        <v>0</v>
      </c>
      <c r="J57" s="215">
        <v>43832.663194444445</v>
      </c>
    </row>
    <row r="58" spans="1:10" x14ac:dyDescent="0.25">
      <c r="A58" s="215" t="str">
        <f>'Export Data'!X58&amp;", "&amp;'Export Data'!W58</f>
        <v xml:space="preserve">, </v>
      </c>
      <c r="B58" s="215" t="str">
        <f>IF('Export Data'!AS58="I will drive my scout, and I can drive other scouts TO camp.","DRIVE "&amp;'Export Data'!AT58,IF('Export Data'!AS58="I have arranged a ride for my scout TO camp..","Has Ride ("&amp;'Export Data'!AV58&amp;")",IF('Export Data'!AS58="I can drive ONLY my scout TO camp.","Has Ride (Family)",IF('Export Data'!AS58="Please find a ride for my scout TO camp.","Needs Ride",IF('Export Data'!AS58="My scout will drive themselves TO camp.","DRIVE (Self)","No Info")))))</f>
        <v>No Info</v>
      </c>
      <c r="C58" s="215" t="str">
        <f>IF('Export Data'!AW58="I will drive my scout, and I can drive other scouts HOME.","DRIVE "&amp;'Export Data'!AX58,IF('Export Data'!AW58="I have arranged a ride for my scout HOME.","Has Ride ("&amp;'Export Data'!AZ58&amp;")",IF('Export Data'!AW58="I can drive ONLY my scout HOME.","Has Ride (Family)",IF('Export Data'!AW58="Please find a ride for my scout HOME.","Needs Ride",IF('Export Data'!AW58="My scout will drive themselves HOME.","DRIVE (Self)","No Info")))))</f>
        <v>No Info</v>
      </c>
      <c r="D58" s="215" t="str">
        <f>IF(NOT(ISBLANK('Export Data'!AU58)),"Drive to Camp: "&amp;'Export Data'!AU58&amp;CHAR(10),"")&amp;IF(NOT(ISBLANK('Export Data'!AY58)),"Drive Home: "&amp;'Export Data'!AY58,"")&amp;"  Meds? "&amp; 'Export Data'!BH58</f>
        <v xml:space="preserve">  Meds? </v>
      </c>
      <c r="E58" s="215" t="e">
        <f>IF(I58="179 Adult","Goat",VLOOKUP(A58,Contacts!$A$1:$F$103,3))</f>
        <v>#N/A</v>
      </c>
      <c r="F58" s="215" t="str">
        <f t="shared" si="2"/>
        <v xml:space="preserve">YY, </v>
      </c>
      <c r="G58" s="215">
        <f>'Export Data'!AA58</f>
        <v>0</v>
      </c>
      <c r="H58" s="215">
        <f>'Export Data'!Z58</f>
        <v>0</v>
      </c>
      <c r="I58" s="215">
        <f>'Export Data'!Y58</f>
        <v>0</v>
      </c>
      <c r="J58" s="215">
        <v>43832.663194444445</v>
      </c>
    </row>
    <row r="59" spans="1:10" x14ac:dyDescent="0.25">
      <c r="A59" s="215" t="str">
        <f>'Export Data'!X59&amp;", "&amp;'Export Data'!W59</f>
        <v xml:space="preserve">, </v>
      </c>
      <c r="B59" s="215" t="str">
        <f>IF('Export Data'!AS59="I will drive my scout, and I can drive other scouts TO camp.","DRIVE "&amp;'Export Data'!AT59,IF('Export Data'!AS59="I have arranged a ride for my scout TO camp..","Has Ride ("&amp;'Export Data'!AV59&amp;")",IF('Export Data'!AS59="I can drive ONLY my scout TO camp.","Has Ride (Family)",IF('Export Data'!AS59="Please find a ride for my scout TO camp.","Needs Ride",IF('Export Data'!AS59="My scout will drive themselves TO camp.","DRIVE (Self)","No Info")))))</f>
        <v>No Info</v>
      </c>
      <c r="C59" s="215" t="str">
        <f>IF('Export Data'!AW59="I will drive my scout, and I can drive other scouts HOME.","DRIVE "&amp;'Export Data'!AX59,IF('Export Data'!AW59="I have arranged a ride for my scout HOME.","Has Ride ("&amp;'Export Data'!AZ59&amp;")",IF('Export Data'!AW59="I can drive ONLY my scout HOME.","Has Ride (Family)",IF('Export Data'!AW59="Please find a ride for my scout HOME.","Needs Ride",IF('Export Data'!AW59="My scout will drive themselves HOME.","DRIVE (Self)","No Info")))))</f>
        <v>No Info</v>
      </c>
      <c r="D59" s="215" t="str">
        <f>IF(NOT(ISBLANK('Export Data'!AU59)),"Drive to Camp: "&amp;'Export Data'!AU59&amp;CHAR(10),"")&amp;IF(NOT(ISBLANK('Export Data'!AY59)),"Drive Home: "&amp;'Export Data'!AY59,"")&amp;"  Meds? "&amp; 'Export Data'!BH59</f>
        <v xml:space="preserve">  Meds? </v>
      </c>
      <c r="E59" s="215" t="e">
        <f>IF(I59="179 Adult","Goat",VLOOKUP(A59,Contacts!$A$1:$F$103,3))</f>
        <v>#N/A</v>
      </c>
      <c r="F59" s="215" t="str">
        <f t="shared" si="2"/>
        <v xml:space="preserve">YY, </v>
      </c>
      <c r="G59" s="215">
        <f>'Export Data'!AA59</f>
        <v>0</v>
      </c>
      <c r="H59" s="215">
        <f>'Export Data'!Z59</f>
        <v>0</v>
      </c>
      <c r="I59" s="215">
        <f>'Export Data'!Y59</f>
        <v>0</v>
      </c>
      <c r="J59" s="215">
        <v>43832.663194444445</v>
      </c>
    </row>
    <row r="60" spans="1:10" x14ac:dyDescent="0.25">
      <c r="A60" s="215" t="str">
        <f>'Export Data'!X60&amp;", "&amp;'Export Data'!W60</f>
        <v xml:space="preserve">, </v>
      </c>
      <c r="B60" s="215" t="str">
        <f>IF('Export Data'!AS60="I will drive my scout, and I can drive other scouts TO camp.","DRIVE "&amp;'Export Data'!AT60,IF('Export Data'!AS60="I have arranged a ride for my scout TO camp..","Has Ride ("&amp;'Export Data'!AV60&amp;")",IF('Export Data'!AS60="I can drive ONLY my scout TO camp.","Has Ride (Family)",IF('Export Data'!AS60="Please find a ride for my scout TO camp.","Needs Ride",IF('Export Data'!AS60="My scout will drive themselves TO camp.","DRIVE (Self)","No Info")))))</f>
        <v>No Info</v>
      </c>
      <c r="C60" s="215" t="str">
        <f>IF('Export Data'!AW60="I will drive my scout, and I can drive other scouts HOME.","DRIVE "&amp;'Export Data'!AX60,IF('Export Data'!AW60="I have arranged a ride for my scout HOME.","Has Ride ("&amp;'Export Data'!AZ60&amp;")",IF('Export Data'!AW60="I can drive ONLY my scout HOME.","Has Ride (Family)",IF('Export Data'!AW60="Please find a ride for my scout HOME.","Needs Ride",IF('Export Data'!AW60="My scout will drive themselves HOME.","DRIVE (Self)","No Info")))))</f>
        <v>No Info</v>
      </c>
      <c r="D60" s="215" t="str">
        <f>IF(NOT(ISBLANK('Export Data'!AU60)),"Drive to Camp: "&amp;'Export Data'!AU60&amp;CHAR(10),"")&amp;IF(NOT(ISBLANK('Export Data'!AY60)),"Drive Home: "&amp;'Export Data'!AY60,"")&amp;"  Meds? "&amp; 'Export Data'!BH60</f>
        <v xml:space="preserve">  Meds? </v>
      </c>
      <c r="E60" s="215" t="e">
        <f>IF(I60="179 Adult","Goat",VLOOKUP(A60,Contacts!$A$1:$F$103,3))</f>
        <v>#N/A</v>
      </c>
      <c r="F60" s="215" t="str">
        <f t="shared" si="2"/>
        <v xml:space="preserve">YY, </v>
      </c>
      <c r="G60" s="215">
        <f>'Export Data'!AA60</f>
        <v>0</v>
      </c>
      <c r="H60" s="215">
        <f>'Export Data'!Z60</f>
        <v>0</v>
      </c>
      <c r="I60" s="215">
        <f>'Export Data'!Y60</f>
        <v>0</v>
      </c>
      <c r="J60" s="215">
        <v>43832.663194444445</v>
      </c>
    </row>
    <row r="61" spans="1:10" x14ac:dyDescent="0.25">
      <c r="A61" s="215" t="str">
        <f>'Export Data'!X61&amp;", "&amp;'Export Data'!W61</f>
        <v xml:space="preserve">, </v>
      </c>
      <c r="B61" s="215" t="str">
        <f>IF('Export Data'!AS61="I will drive my scout, and I can drive other scouts TO camp.","DRIVE "&amp;'Export Data'!AT61,IF('Export Data'!AS61="I have arranged a ride for my scout TO camp..","Has Ride ("&amp;'Export Data'!AV61&amp;")",IF('Export Data'!AS61="I can drive ONLY my scout TO camp.","Has Ride (Family)",IF('Export Data'!AS61="Please find a ride for my scout TO camp.","Needs Ride",IF('Export Data'!AS61="My scout will drive themselves TO camp.","DRIVE (Self)","No Info")))))</f>
        <v>No Info</v>
      </c>
      <c r="C61" s="215" t="str">
        <f>IF('Export Data'!AW61="I will drive my scout, and I can drive other scouts HOME.","DRIVE "&amp;'Export Data'!AX61,IF('Export Data'!AW61="I have arranged a ride for my scout HOME.","Has Ride ("&amp;'Export Data'!AZ61&amp;")",IF('Export Data'!AW61="I can drive ONLY my scout HOME.","Has Ride (Family)",IF('Export Data'!AW61="Please find a ride for my scout HOME.","Needs Ride",IF('Export Data'!AW61="My scout will drive themselves HOME.","DRIVE (Self)","No Info")))))</f>
        <v>No Info</v>
      </c>
      <c r="D61" s="215" t="str">
        <f>IF(NOT(ISBLANK('Export Data'!AU61)),"Drive to Camp: "&amp;'Export Data'!AU61&amp;CHAR(10),"")&amp;IF(NOT(ISBLANK('Export Data'!AY61)),"Drive Home: "&amp;'Export Data'!AY61,"")&amp;"  Meds? "&amp; 'Export Data'!BH61</f>
        <v xml:space="preserve">  Meds? </v>
      </c>
      <c r="E61" s="215" t="e">
        <f>IF(I61="179 Adult","Goat",VLOOKUP(A61,Contacts!$A$1:$F$103,3))</f>
        <v>#N/A</v>
      </c>
      <c r="F61" s="215" t="str">
        <f t="shared" ref="F61:F66" si="3">IF(I61="179 Adult","AA"&amp;LEFT(A61,3),IF(I61="179 Sibling","SS"&amp;LEFT(A61,3),"YY"&amp;LEFT(A61,3)))</f>
        <v xml:space="preserve">YY, </v>
      </c>
      <c r="G61" s="215">
        <f>'Export Data'!AA61</f>
        <v>0</v>
      </c>
      <c r="H61" s="215">
        <f>'Export Data'!Z61</f>
        <v>0</v>
      </c>
      <c r="I61" s="215">
        <f>'Export Data'!Y61</f>
        <v>0</v>
      </c>
      <c r="J61" s="215">
        <v>43832.663194444445</v>
      </c>
    </row>
    <row r="62" spans="1:10" x14ac:dyDescent="0.25">
      <c r="A62" s="215" t="str">
        <f>'Export Data'!X62&amp;", "&amp;'Export Data'!W62</f>
        <v xml:space="preserve">, </v>
      </c>
      <c r="B62" s="215" t="str">
        <f>IF('Export Data'!AS62="I will drive my scout, and I can drive other scouts TO camp.","DRIVE "&amp;'Export Data'!AT62,IF('Export Data'!AS62="I have arranged a ride for my scout TO camp..","Has Ride ("&amp;'Export Data'!AV62&amp;")",IF('Export Data'!AS62="I can drive ONLY my scout TO camp.","Has Ride (Family)",IF('Export Data'!AS62="Please find a ride for my scout TO camp.","Needs Ride",IF('Export Data'!AS62="My scout will drive themselves TO camp.","DRIVE (Self)","No Info")))))</f>
        <v>No Info</v>
      </c>
      <c r="C62" s="215" t="str">
        <f>IF('Export Data'!AW62="I will drive my scout, and I can drive other scouts HOME.","DRIVE "&amp;'Export Data'!AX62,IF('Export Data'!AW62="I have arranged a ride for my scout HOME.","Has Ride ("&amp;'Export Data'!AZ62&amp;")",IF('Export Data'!AW62="I can drive ONLY my scout HOME.","Has Ride (Family)",IF('Export Data'!AW62="Please find a ride for my scout HOME.","Needs Ride",IF('Export Data'!AW62="My scout will drive themselves HOME.","DRIVE (Self)","No Info")))))</f>
        <v>No Info</v>
      </c>
      <c r="D62" s="215" t="str">
        <f>IF(NOT(ISBLANK('Export Data'!AU62)),"Drive to Camp: "&amp;'Export Data'!AU62&amp;CHAR(10),"")&amp;IF(NOT(ISBLANK('Export Data'!AY62)),"Drive Home: "&amp;'Export Data'!AY62,"")&amp;"  Meds? "&amp; 'Export Data'!BH62</f>
        <v xml:space="preserve">  Meds? </v>
      </c>
      <c r="E62" s="215" t="e">
        <f>IF(I62="179 Adult","Goat",VLOOKUP(A62,Contacts!$A$1:$F$103,3))</f>
        <v>#N/A</v>
      </c>
      <c r="F62" s="215" t="str">
        <f t="shared" si="3"/>
        <v xml:space="preserve">YY, </v>
      </c>
      <c r="G62" s="215">
        <f>'Export Data'!AA62</f>
        <v>0</v>
      </c>
      <c r="H62" s="215">
        <f>'Export Data'!Z62</f>
        <v>0</v>
      </c>
      <c r="I62" s="215">
        <f>'Export Data'!Y62</f>
        <v>0</v>
      </c>
      <c r="J62" s="215">
        <v>43832.663194444445</v>
      </c>
    </row>
    <row r="63" spans="1:10" x14ac:dyDescent="0.25">
      <c r="A63" s="215" t="str">
        <f>'Export Data'!X63&amp;", "&amp;'Export Data'!W63</f>
        <v xml:space="preserve">, </v>
      </c>
      <c r="B63" s="215" t="str">
        <f>IF('Export Data'!AS63="I will drive my scout, and I can drive other scouts TO camp.","DRIVE "&amp;'Export Data'!AT63,IF('Export Data'!AS63="I have arranged a ride for my scout TO camp..","Has Ride ("&amp;'Export Data'!AV63&amp;")",IF('Export Data'!AS63="I can drive ONLY my scout TO camp.","Has Ride (Family)",IF('Export Data'!AS63="Please find a ride for my scout TO camp.","Needs Ride",IF('Export Data'!AS63="My scout will drive themselves TO camp.","DRIVE (Self)","No Info")))))</f>
        <v>No Info</v>
      </c>
      <c r="C63" s="215" t="str">
        <f>IF('Export Data'!AW63="I will drive my scout, and I can drive other scouts HOME.","DRIVE "&amp;'Export Data'!AX63,IF('Export Data'!AW63="I have arranged a ride for my scout HOME.","Has Ride ("&amp;'Export Data'!AZ63&amp;")",IF('Export Data'!AW63="I can drive ONLY my scout HOME.","Has Ride (Family)",IF('Export Data'!AW63="Please find a ride for my scout HOME.","Needs Ride",IF('Export Data'!AW63="My scout will drive themselves HOME.","DRIVE (Self)","No Info")))))</f>
        <v>No Info</v>
      </c>
      <c r="D63" s="215" t="str">
        <f>IF(NOT(ISBLANK('Export Data'!AU63)),"Drive to Camp: "&amp;'Export Data'!AU63&amp;CHAR(10),"")&amp;IF(NOT(ISBLANK('Export Data'!AY63)),"Drive Home: "&amp;'Export Data'!AY63,"")&amp;"  Meds? "&amp; 'Export Data'!BH63</f>
        <v xml:space="preserve">  Meds? </v>
      </c>
      <c r="E63" s="215" t="e">
        <f>IF(I63="179 Adult","Goat",VLOOKUP(A63,Contacts!$A$1:$F$103,3))</f>
        <v>#N/A</v>
      </c>
      <c r="F63" s="215" t="str">
        <f t="shared" si="3"/>
        <v xml:space="preserve">YY, </v>
      </c>
      <c r="G63" s="215">
        <f>'Export Data'!AA63</f>
        <v>0</v>
      </c>
      <c r="H63" s="215">
        <f>'Export Data'!Z63</f>
        <v>0</v>
      </c>
      <c r="I63" s="215">
        <f>'Export Data'!Y63</f>
        <v>0</v>
      </c>
      <c r="J63" s="215">
        <v>43832.663194444445</v>
      </c>
    </row>
    <row r="64" spans="1:10" x14ac:dyDescent="0.25">
      <c r="A64" s="215" t="str">
        <f>'Export Data'!X64&amp;", "&amp;'Export Data'!W64</f>
        <v xml:space="preserve">, </v>
      </c>
      <c r="B64" s="215" t="str">
        <f>IF('Export Data'!AS64="I will drive my scout, and I can drive other scouts TO camp.","DRIVE "&amp;'Export Data'!AT64,IF('Export Data'!AS64="I have arranged a ride for my scout TO camp..","Has Ride ("&amp;'Export Data'!AV64&amp;")",IF('Export Data'!AS64="I can drive ONLY my scout TO camp.","Has Ride (Family)",IF('Export Data'!AS64="Please find a ride for my scout TO camp.","Needs Ride",IF('Export Data'!AS64="My scout will drive themselves TO camp.","DRIVE (Self)","No Info")))))</f>
        <v>No Info</v>
      </c>
      <c r="C64" s="215" t="str">
        <f>IF('Export Data'!AW64="I will drive my scout, and I can drive other scouts HOME.","DRIVE "&amp;'Export Data'!AX64,IF('Export Data'!AW64="I have arranged a ride for my scout HOME.","Has Ride ("&amp;'Export Data'!AZ64&amp;")",IF('Export Data'!AW64="I can drive ONLY my scout HOME.","Has Ride (Family)",IF('Export Data'!AW64="Please find a ride for my scout HOME.","Needs Ride",IF('Export Data'!AW64="My scout will drive themselves HOME.","DRIVE (Self)","No Info")))))</f>
        <v>No Info</v>
      </c>
      <c r="D64" s="215" t="str">
        <f>IF(NOT(ISBLANK('Export Data'!AU64)),"Drive to Camp: "&amp;'Export Data'!AU64&amp;CHAR(10),"")&amp;IF(NOT(ISBLANK('Export Data'!AY64)),"Drive Home: "&amp;'Export Data'!AY64,"")&amp;"  Meds? "&amp; 'Export Data'!BH64</f>
        <v xml:space="preserve">  Meds? </v>
      </c>
      <c r="E64" s="215" t="e">
        <f>IF(I64="179 Adult","Goat",VLOOKUP(A64,Contacts!$A$1:$F$103,3))</f>
        <v>#N/A</v>
      </c>
      <c r="F64" s="215" t="str">
        <f t="shared" si="3"/>
        <v xml:space="preserve">YY, </v>
      </c>
      <c r="G64" s="215">
        <f>'Export Data'!AA64</f>
        <v>0</v>
      </c>
      <c r="H64" s="215">
        <f>'Export Data'!Z64</f>
        <v>0</v>
      </c>
      <c r="I64" s="215">
        <f>'Export Data'!Y64</f>
        <v>0</v>
      </c>
      <c r="J64" s="215">
        <v>43832.663194444445</v>
      </c>
    </row>
    <row r="65" spans="1:10" x14ac:dyDescent="0.25">
      <c r="A65" s="215" t="str">
        <f>'Export Data'!X65&amp;", "&amp;'Export Data'!W65</f>
        <v xml:space="preserve">, </v>
      </c>
      <c r="B65" s="215" t="str">
        <f>IF('Export Data'!AS65="I will drive my scout, and I can drive other scouts TO camp.","DRIVE "&amp;'Export Data'!AT65,IF('Export Data'!AS65="I have arranged a ride for my scout TO camp..","Has Ride ("&amp;'Export Data'!AV65&amp;")",IF('Export Data'!AS65="I can drive ONLY my scout TO camp.","Has Ride (Family)",IF('Export Data'!AS65="Please find a ride for my scout TO camp.","Needs Ride",IF('Export Data'!AS65="My scout will drive themselves TO camp.","DRIVE (Self)","No Info")))))</f>
        <v>No Info</v>
      </c>
      <c r="C65" s="215" t="str">
        <f>IF('Export Data'!AW65="I will drive my scout, and I can drive other scouts HOME.","DRIVE "&amp;'Export Data'!AX65,IF('Export Data'!AW65="I have arranged a ride for my scout HOME.","Has Ride ("&amp;'Export Data'!AZ65&amp;")",IF('Export Data'!AW65="I can drive ONLY my scout HOME.","Has Ride (Family)",IF('Export Data'!AW65="Please find a ride for my scout HOME.","Needs Ride",IF('Export Data'!AW65="My scout will drive themselves HOME.","DRIVE (Self)","No Info")))))</f>
        <v>No Info</v>
      </c>
      <c r="D65" s="215" t="str">
        <f>IF(NOT(ISBLANK('Export Data'!AU65)),"Drive to Camp: "&amp;'Export Data'!AU65&amp;CHAR(10),"")&amp;IF(NOT(ISBLANK('Export Data'!AY65)),"Drive Home: "&amp;'Export Data'!AY65,"")&amp;"  Meds? "&amp; 'Export Data'!BH65</f>
        <v xml:space="preserve">  Meds? </v>
      </c>
      <c r="E65" s="215" t="e">
        <f>IF(I65="179 Adult","Goat",VLOOKUP(A65,Contacts!$A$1:$F$103,3))</f>
        <v>#N/A</v>
      </c>
      <c r="F65" s="215" t="str">
        <f t="shared" si="3"/>
        <v xml:space="preserve">YY, </v>
      </c>
      <c r="G65" s="215">
        <f>'Export Data'!AA65</f>
        <v>0</v>
      </c>
      <c r="H65" s="215">
        <f>'Export Data'!Z65</f>
        <v>0</v>
      </c>
      <c r="I65" s="215">
        <f>'Export Data'!Y65</f>
        <v>0</v>
      </c>
      <c r="J65" s="215">
        <v>43832.663194444445</v>
      </c>
    </row>
    <row r="66" spans="1:10" x14ac:dyDescent="0.25">
      <c r="A66" s="215" t="str">
        <f>'Export Data'!X66&amp;", "&amp;'Export Data'!W66</f>
        <v xml:space="preserve">, </v>
      </c>
      <c r="B66" s="215" t="str">
        <f>IF('Export Data'!AS66="I will drive my scout, and I can drive other scouts TO camp.","DRIVE "&amp;'Export Data'!AT66,IF('Export Data'!AS66="I have arranged a ride for my scout TO camp..","Has Ride ("&amp;'Export Data'!AV66&amp;")",IF('Export Data'!AS66="I can drive ONLY my scout TO camp.","Has Ride (Family)",IF('Export Data'!AS66="Please find a ride for my scout TO camp.","Needs Ride",IF('Export Data'!AS66="My scout will drive themselves TO camp.","DRIVE (Self)","No Info")))))</f>
        <v>No Info</v>
      </c>
      <c r="C66" s="215" t="str">
        <f>IF('Export Data'!AW66="I will drive my scout, and I can drive other scouts HOME.","DRIVE "&amp;'Export Data'!AX66,IF('Export Data'!AW66="I have arranged a ride for my scout HOME.","Has Ride ("&amp;'Export Data'!AZ66&amp;")",IF('Export Data'!AW66="I can drive ONLY my scout HOME.","Has Ride (Family)",IF('Export Data'!AW66="Please find a ride for my scout HOME.","Needs Ride",IF('Export Data'!AW66="My scout will drive themselves HOME.","DRIVE (Self)","No Info")))))</f>
        <v>No Info</v>
      </c>
      <c r="D66" s="215" t="str">
        <f>IF(NOT(ISBLANK('Export Data'!AU66)),"Drive to Camp: "&amp;'Export Data'!AU66&amp;CHAR(10),"")&amp;IF(NOT(ISBLANK('Export Data'!AY66)),"Drive Home: "&amp;'Export Data'!AY66,"")&amp;"  Meds? "&amp; 'Export Data'!BH66</f>
        <v xml:space="preserve">  Meds? </v>
      </c>
      <c r="E66" s="215" t="e">
        <f>IF(I66="179 Adult","Goat",VLOOKUP(A66,Contacts!$A$1:$F$103,3))</f>
        <v>#N/A</v>
      </c>
      <c r="F66" s="215" t="str">
        <f t="shared" si="3"/>
        <v xml:space="preserve">YY, </v>
      </c>
      <c r="G66" s="215">
        <f>'Export Data'!AA66</f>
        <v>0</v>
      </c>
      <c r="H66" s="215">
        <f>'Export Data'!Z66</f>
        <v>0</v>
      </c>
      <c r="I66" s="215">
        <f>'Export Data'!Y66</f>
        <v>0</v>
      </c>
      <c r="J66" s="215">
        <v>43832.663194444445</v>
      </c>
    </row>
    <row r="67" spans="1:10" x14ac:dyDescent="0.25">
      <c r="A67" s="215" t="str">
        <f>'Export Data'!X67&amp;", "&amp;'Export Data'!W67</f>
        <v xml:space="preserve">, </v>
      </c>
      <c r="B67" s="215" t="str">
        <f>IF('Export Data'!AS67="I will drive my scout, and I can drive other scouts TO camp.","DRIVE "&amp;'Export Data'!AT67,IF('Export Data'!AS67="I have arranged a ride for my scout TO camp..","Has Ride ("&amp;'Export Data'!AV67&amp;")",IF('Export Data'!AS67="I can drive ONLY my scout TO camp.","Has Ride (Family)",IF('Export Data'!AS67="Please find a ride for my scout TO camp.","Needs Ride",IF('Export Data'!AS67="My scout will drive themselves TO camp.","DRIVE (Self)","No Info")))))</f>
        <v>No Info</v>
      </c>
      <c r="C67" s="215" t="str">
        <f>IF('Export Data'!AW67="I will drive my scout, and I can drive other scouts HOME.","DRIVE "&amp;'Export Data'!AX67,IF('Export Data'!AW67="I have arranged a ride for my scout HOME.","Has Ride ("&amp;'Export Data'!AZ67&amp;")",IF('Export Data'!AW67="I can drive ONLY my scout HOME.","Has Ride (Family)",IF('Export Data'!AW67="Please find a ride for my scout HOME.","Needs Ride",IF('Export Data'!AW67="My scout will drive themselves HOME.","DRIVE (Self)","No Info")))))</f>
        <v>No Info</v>
      </c>
      <c r="D67" s="215" t="str">
        <f>IF(NOT(ISBLANK('Export Data'!AU67)),"Drive to Camp: "&amp;'Export Data'!AU67&amp;CHAR(10),"")&amp;IF(NOT(ISBLANK('Export Data'!AY67)),"Drive Home: "&amp;'Export Data'!AY67,"")&amp;"  Meds? "&amp; 'Export Data'!BH67</f>
        <v xml:space="preserve">  Meds? </v>
      </c>
      <c r="E67" s="215" t="e">
        <f>IF(I67="179 Adult","Goat",VLOOKUP(A67,Contacts!$A$1:$F$103,3))</f>
        <v>#N/A</v>
      </c>
      <c r="F67" s="215" t="str">
        <f t="shared" ref="F67:F124" si="4">IF(I67="179 Adult","AA"&amp;LEFT(A67,3),IF(I67="179 Sibling","SS"&amp;LEFT(A67,3),"YY"&amp;LEFT(A67,3)))</f>
        <v xml:space="preserve">YY, </v>
      </c>
      <c r="G67" s="215">
        <f>'Export Data'!AA67</f>
        <v>0</v>
      </c>
      <c r="H67" s="215">
        <f>'Export Data'!Z67</f>
        <v>0</v>
      </c>
      <c r="I67" s="215">
        <f>'Export Data'!Y67</f>
        <v>0</v>
      </c>
      <c r="J67" s="215">
        <v>43832.663194444445</v>
      </c>
    </row>
    <row r="68" spans="1:10" x14ac:dyDescent="0.25">
      <c r="A68" s="215" t="str">
        <f>'Export Data'!X68&amp;", "&amp;'Export Data'!W68</f>
        <v xml:space="preserve">, </v>
      </c>
      <c r="B68" s="215" t="str">
        <f>IF('Export Data'!AS68="I will drive my scout, and I can drive other scouts TO camp.","DRIVE "&amp;'Export Data'!AT68,IF('Export Data'!AS68="I have arranged a ride for my scout TO camp..","Has Ride ("&amp;'Export Data'!AV68&amp;")",IF('Export Data'!AS68="I can drive ONLY my scout TO camp.","Has Ride (Family)",IF('Export Data'!AS68="Please find a ride for my scout TO camp.","Needs Ride",IF('Export Data'!AS68="My scout will drive themselves TO camp.","DRIVE (Self)","No Info")))))</f>
        <v>No Info</v>
      </c>
      <c r="C68" s="215" t="str">
        <f>IF('Export Data'!AW68="I will drive my scout, and I can drive other scouts HOME.","DRIVE "&amp;'Export Data'!AX68,IF('Export Data'!AW68="I have arranged a ride for my scout HOME.","Has Ride ("&amp;'Export Data'!AZ68&amp;")",IF('Export Data'!AW68="I can drive ONLY my scout HOME.","Has Ride (Family)",IF('Export Data'!AW68="Please find a ride for my scout HOME.","Needs Ride",IF('Export Data'!AW68="My scout will drive themselves HOME.","DRIVE (Self)","No Info")))))</f>
        <v>No Info</v>
      </c>
      <c r="D68" s="215" t="str">
        <f>IF(NOT(ISBLANK('Export Data'!AU68)),"Drive to Camp: "&amp;'Export Data'!AU68&amp;CHAR(10),"")&amp;IF(NOT(ISBLANK('Export Data'!AY68)),"Drive Home: "&amp;'Export Data'!AY68,"")&amp;"  Meds? "&amp; 'Export Data'!BH68</f>
        <v xml:space="preserve">  Meds? </v>
      </c>
      <c r="E68" s="215" t="e">
        <f>IF(I68="179 Adult","Goat",VLOOKUP(A68,Contacts!$A$1:$F$103,3))</f>
        <v>#N/A</v>
      </c>
      <c r="F68" s="215" t="str">
        <f t="shared" si="4"/>
        <v xml:space="preserve">YY, </v>
      </c>
      <c r="G68" s="215">
        <f>'Export Data'!AA68</f>
        <v>0</v>
      </c>
      <c r="H68" s="215">
        <f>'Export Data'!Z68</f>
        <v>0</v>
      </c>
      <c r="I68" s="215">
        <f>'Export Data'!Y68</f>
        <v>0</v>
      </c>
      <c r="J68" s="215">
        <v>43832.663194444445</v>
      </c>
    </row>
    <row r="69" spans="1:10" x14ac:dyDescent="0.25">
      <c r="A69" s="215" t="str">
        <f>'Export Data'!X69&amp;", "&amp;'Export Data'!W69</f>
        <v xml:space="preserve">, </v>
      </c>
      <c r="B69" s="215" t="str">
        <f>IF('Export Data'!AS69="I will drive my scout, and I can drive other scouts TO camp.","DRIVE "&amp;'Export Data'!AT69,IF('Export Data'!AS69="I have arranged a ride for my scout TO camp..","Has Ride ("&amp;'Export Data'!AV69&amp;")",IF('Export Data'!AS69="I can drive ONLY my scout TO camp.","Has Ride (Family)",IF('Export Data'!AS69="Please find a ride for my scout TO camp.","Needs Ride",IF('Export Data'!AS69="My scout will drive themselves TO camp.","DRIVE (Self)","No Info")))))</f>
        <v>No Info</v>
      </c>
      <c r="C69" s="215" t="str">
        <f>IF('Export Data'!AW69="I will drive my scout, and I can drive other scouts HOME.","DRIVE "&amp;'Export Data'!AX69,IF('Export Data'!AW69="I have arranged a ride for my scout HOME.","Has Ride ("&amp;'Export Data'!AZ69&amp;")",IF('Export Data'!AW69="I can drive ONLY my scout HOME.","Has Ride (Family)",IF('Export Data'!AW69="Please find a ride for my scout HOME.","Needs Ride",IF('Export Data'!AW69="My scout will drive themselves HOME.","DRIVE (Self)","No Info")))))</f>
        <v>No Info</v>
      </c>
      <c r="D69" s="215" t="str">
        <f>IF(NOT(ISBLANK('Export Data'!AU69)),"Drive to Camp: "&amp;'Export Data'!AU69&amp;CHAR(10),"")&amp;IF(NOT(ISBLANK('Export Data'!AY69)),"Drive Home: "&amp;'Export Data'!AY69,"")&amp;"  Meds? "&amp; 'Export Data'!BH69</f>
        <v xml:space="preserve">  Meds? </v>
      </c>
      <c r="E69" s="215" t="e">
        <f>IF(I69="179 Adult","Goat",VLOOKUP(A69,Contacts!$A$1:$F$103,3))</f>
        <v>#N/A</v>
      </c>
      <c r="F69" s="215" t="str">
        <f t="shared" si="4"/>
        <v xml:space="preserve">YY, </v>
      </c>
      <c r="G69" s="215">
        <f>'Export Data'!AA69</f>
        <v>0</v>
      </c>
      <c r="H69" s="215">
        <f>'Export Data'!Z69</f>
        <v>0</v>
      </c>
      <c r="I69" s="215">
        <f>'Export Data'!Y69</f>
        <v>0</v>
      </c>
      <c r="J69" s="215">
        <v>43832.663194444445</v>
      </c>
    </row>
    <row r="70" spans="1:10" x14ac:dyDescent="0.25">
      <c r="A70" s="215" t="str">
        <f>'Export Data'!X70&amp;", "&amp;'Export Data'!W70</f>
        <v xml:space="preserve">, </v>
      </c>
      <c r="B70" s="215" t="str">
        <f>IF('Export Data'!AS70="I will drive my scout, and I can drive other scouts TO camp.","DRIVE "&amp;'Export Data'!AT70,IF('Export Data'!AS70="I have arranged a ride for my scout TO camp..","Has Ride ("&amp;'Export Data'!AV70&amp;")",IF('Export Data'!AS70="I can drive ONLY my scout TO camp.","Has Ride (Family)",IF('Export Data'!AS70="Please find a ride for my scout TO camp.","Needs Ride",IF('Export Data'!AS70="My scout will drive themselves TO camp.","DRIVE (Self)","No Info")))))</f>
        <v>No Info</v>
      </c>
      <c r="C70" s="215" t="str">
        <f>IF('Export Data'!AW70="I will drive my scout, and I can drive other scouts HOME.","DRIVE "&amp;'Export Data'!AX70,IF('Export Data'!AW70="I have arranged a ride for my scout HOME.","Has Ride ("&amp;'Export Data'!AZ70&amp;")",IF('Export Data'!AW70="I can drive ONLY my scout HOME.","Has Ride (Family)",IF('Export Data'!AW70="Please find a ride for my scout HOME.","Needs Ride",IF('Export Data'!AW70="My scout will drive themselves HOME.","DRIVE (Self)","No Info")))))</f>
        <v>No Info</v>
      </c>
      <c r="D70" s="215" t="str">
        <f>IF(NOT(ISBLANK('Export Data'!AU70)),"Drive to Camp: "&amp;'Export Data'!AU70&amp;CHAR(10),"")&amp;IF(NOT(ISBLANK('Export Data'!AY70)),"Drive Home: "&amp;'Export Data'!AY70,"")&amp;"  Meds? "&amp; 'Export Data'!BH70</f>
        <v xml:space="preserve">  Meds? </v>
      </c>
      <c r="E70" s="215" t="e">
        <f>IF(I70="179 Adult","Goat",VLOOKUP(A70,Contacts!$A$1:$F$103,3))</f>
        <v>#N/A</v>
      </c>
      <c r="F70" s="215" t="str">
        <f t="shared" si="4"/>
        <v xml:space="preserve">YY, </v>
      </c>
      <c r="G70" s="215">
        <f>'Export Data'!AA70</f>
        <v>0</v>
      </c>
      <c r="H70" s="215">
        <f>'Export Data'!Z70</f>
        <v>0</v>
      </c>
      <c r="I70" s="215">
        <f>'Export Data'!Y70</f>
        <v>0</v>
      </c>
      <c r="J70" s="215">
        <v>43832.663194444445</v>
      </c>
    </row>
    <row r="71" spans="1:10" x14ac:dyDescent="0.25">
      <c r="A71" s="215" t="str">
        <f>'Export Data'!X71&amp;", "&amp;'Export Data'!W71</f>
        <v xml:space="preserve">, </v>
      </c>
      <c r="B71" s="215" t="str">
        <f>IF('Export Data'!AS71="I will drive my scout, and I can drive other scouts TO camp.","DRIVE "&amp;'Export Data'!AT71,IF('Export Data'!AS71="I have arranged a ride for my scout TO camp..","Has Ride ("&amp;'Export Data'!AV71&amp;")",IF('Export Data'!AS71="I can drive ONLY my scout TO camp.","Has Ride (Family)",IF('Export Data'!AS71="Please find a ride for my scout TO camp.","Needs Ride",IF('Export Data'!AS71="My scout will drive themselves TO camp.","DRIVE (Self)","No Info")))))</f>
        <v>No Info</v>
      </c>
      <c r="C71" s="215" t="str">
        <f>IF('Export Data'!AW71="I will drive my scout, and I can drive other scouts HOME.","DRIVE "&amp;'Export Data'!AX71,IF('Export Data'!AW71="I have arranged a ride for my scout HOME.","Has Ride ("&amp;'Export Data'!AZ71&amp;")",IF('Export Data'!AW71="I can drive ONLY my scout HOME.","Has Ride (Family)",IF('Export Data'!AW71="Please find a ride for my scout HOME.","Needs Ride",IF('Export Data'!AW71="My scout will drive themselves HOME.","DRIVE (Self)","No Info")))))</f>
        <v>No Info</v>
      </c>
      <c r="D71" s="215" t="str">
        <f>IF(NOT(ISBLANK('Export Data'!AU71)),"Drive to Camp: "&amp;'Export Data'!AU71&amp;CHAR(10),"")&amp;IF(NOT(ISBLANK('Export Data'!AY71)),"Drive Home: "&amp;'Export Data'!AY71,"")&amp;"  Meds? "&amp; 'Export Data'!BH71</f>
        <v xml:space="preserve">  Meds? </v>
      </c>
      <c r="E71" s="215" t="e">
        <f>IF(I71="179 Adult","Goat",VLOOKUP(A71,Contacts!$A$1:$F$103,3))</f>
        <v>#N/A</v>
      </c>
      <c r="F71" s="215" t="str">
        <f t="shared" si="4"/>
        <v xml:space="preserve">YY, </v>
      </c>
      <c r="G71" s="215">
        <f>'Export Data'!AA71</f>
        <v>0</v>
      </c>
      <c r="H71" s="215">
        <f>'Export Data'!Z71</f>
        <v>0</v>
      </c>
      <c r="I71" s="215">
        <f>'Export Data'!Y71</f>
        <v>0</v>
      </c>
      <c r="J71" s="215">
        <v>43832.663194444445</v>
      </c>
    </row>
    <row r="72" spans="1:10" x14ac:dyDescent="0.25">
      <c r="A72" s="215" t="str">
        <f>'Export Data'!X72&amp;", "&amp;'Export Data'!W72</f>
        <v xml:space="preserve">, </v>
      </c>
      <c r="B72" s="215" t="str">
        <f>IF('Export Data'!AS72="I will drive my scout, and I can drive other scouts TO camp.","DRIVE "&amp;'Export Data'!AT72,IF('Export Data'!AS72="I have arranged a ride for my scout TO camp..","Has Ride ("&amp;'Export Data'!AV72&amp;")",IF('Export Data'!AS72="I can drive ONLY my scout TO camp.","Has Ride (Family)",IF('Export Data'!AS72="Please find a ride for my scout TO camp.","Needs Ride",IF('Export Data'!AS72="My scout will drive themselves TO camp.","DRIVE (Self)","No Info")))))</f>
        <v>No Info</v>
      </c>
      <c r="C72" s="215" t="str">
        <f>IF('Export Data'!AW72="I will drive my scout, and I can drive other scouts HOME.","DRIVE "&amp;'Export Data'!AX72,IF('Export Data'!AW72="I have arranged a ride for my scout HOME.","Has Ride ("&amp;'Export Data'!AZ72&amp;")",IF('Export Data'!AW72="I can drive ONLY my scout HOME.","Has Ride (Family)",IF('Export Data'!AW72="Please find a ride for my scout HOME.","Needs Ride",IF('Export Data'!AW72="My scout will drive themselves HOME.","DRIVE (Self)","No Info")))))</f>
        <v>No Info</v>
      </c>
      <c r="D72" s="215" t="str">
        <f>IF(NOT(ISBLANK('Export Data'!AU72)),"Drive to Camp: "&amp;'Export Data'!AU72&amp;CHAR(10),"")&amp;IF(NOT(ISBLANK('Export Data'!AY72)),"Drive Home: "&amp;'Export Data'!AY72,"")&amp;"  Meds? "&amp; 'Export Data'!BH72</f>
        <v xml:space="preserve">  Meds? </v>
      </c>
      <c r="E72" s="215" t="e">
        <f>IF(I72="179 Adult","Goat",VLOOKUP(A72,Contacts!$A$1:$F$103,3))</f>
        <v>#N/A</v>
      </c>
      <c r="F72" s="215" t="str">
        <f t="shared" si="4"/>
        <v xml:space="preserve">YY, </v>
      </c>
      <c r="G72" s="215">
        <f>'Export Data'!AA72</f>
        <v>0</v>
      </c>
      <c r="H72" s="215">
        <f>'Export Data'!Z72</f>
        <v>0</v>
      </c>
      <c r="I72" s="215">
        <f>'Export Data'!Y72</f>
        <v>0</v>
      </c>
      <c r="J72" s="215">
        <v>43832.663194444445</v>
      </c>
    </row>
    <row r="73" spans="1:10" x14ac:dyDescent="0.25">
      <c r="A73" s="215" t="str">
        <f>'Export Data'!X73&amp;", "&amp;'Export Data'!W73</f>
        <v xml:space="preserve">, </v>
      </c>
      <c r="B73" s="215" t="str">
        <f>IF('Export Data'!AS73="I will drive my scout, and I can drive other scouts TO camp.","DRIVE "&amp;'Export Data'!AT73,IF('Export Data'!AS73="I have arranged a ride for my scout TO camp..","Has Ride ("&amp;'Export Data'!AV73&amp;")",IF('Export Data'!AS73="I can drive ONLY my scout TO camp.","Has Ride (Family)",IF('Export Data'!AS73="Please find a ride for my scout TO camp.","Needs Ride",IF('Export Data'!AS73="My scout will drive themselves TO camp.","DRIVE (Self)","No Info")))))</f>
        <v>No Info</v>
      </c>
      <c r="C73" s="215" t="str">
        <f>IF('Export Data'!AW73="I will drive my scout, and I can drive other scouts HOME.","DRIVE "&amp;'Export Data'!AX73,IF('Export Data'!AW73="I have arranged a ride for my scout HOME.","Has Ride ("&amp;'Export Data'!AZ73&amp;")",IF('Export Data'!AW73="I can drive ONLY my scout HOME.","Has Ride (Family)",IF('Export Data'!AW73="Please find a ride for my scout HOME.","Needs Ride",IF('Export Data'!AW73="My scout will drive themselves HOME.","DRIVE (Self)","No Info")))))</f>
        <v>No Info</v>
      </c>
      <c r="D73" s="215" t="str">
        <f>IF(NOT(ISBLANK('Export Data'!AU73)),"Drive to Camp: "&amp;'Export Data'!AU73&amp;CHAR(10),"")&amp;IF(NOT(ISBLANK('Export Data'!AY73)),"Drive Home: "&amp;'Export Data'!AY73,"")&amp;"  Meds? "&amp; 'Export Data'!BH73</f>
        <v xml:space="preserve">  Meds? </v>
      </c>
      <c r="E73" s="215" t="e">
        <f>IF(I73="179 Adult","Goat",VLOOKUP(A73,Contacts!$A$1:$F$103,3))</f>
        <v>#N/A</v>
      </c>
      <c r="F73" s="215" t="str">
        <f t="shared" si="4"/>
        <v xml:space="preserve">YY, </v>
      </c>
      <c r="G73" s="215">
        <f>'Export Data'!AA73</f>
        <v>0</v>
      </c>
      <c r="H73" s="215">
        <f>'Export Data'!Z73</f>
        <v>0</v>
      </c>
      <c r="I73" s="215">
        <f>'Export Data'!Y73</f>
        <v>0</v>
      </c>
      <c r="J73" s="215">
        <v>43832.663194444445</v>
      </c>
    </row>
    <row r="74" spans="1:10" x14ac:dyDescent="0.25">
      <c r="A74" s="215" t="str">
        <f>'Export Data'!X74&amp;", "&amp;'Export Data'!W74</f>
        <v xml:space="preserve">, </v>
      </c>
      <c r="B74" s="215" t="str">
        <f>IF('Export Data'!AS74="I will drive my scout, and I can drive other scouts TO camp.","DRIVE "&amp;'Export Data'!AT74,IF('Export Data'!AS74="I have arranged a ride for my scout TO camp..","Has Ride ("&amp;'Export Data'!AV74&amp;")",IF('Export Data'!AS74="I can drive ONLY my scout TO camp.","Has Ride (Family)",IF('Export Data'!AS74="Please find a ride for my scout TO camp.","Needs Ride",IF('Export Data'!AS74="My scout will drive themselves TO camp.","DRIVE (Self)","No Info")))))</f>
        <v>No Info</v>
      </c>
      <c r="C74" s="215" t="str">
        <f>IF('Export Data'!AW74="I will drive my scout, and I can drive other scouts HOME.","DRIVE "&amp;'Export Data'!AX74,IF('Export Data'!AW74="I have arranged a ride for my scout HOME.","Has Ride ("&amp;'Export Data'!AZ74&amp;")",IF('Export Data'!AW74="I can drive ONLY my scout HOME.","Has Ride (Family)",IF('Export Data'!AW74="Please find a ride for my scout HOME.","Needs Ride",IF('Export Data'!AW74="My scout will drive themselves HOME.","DRIVE (Self)","No Info")))))</f>
        <v>No Info</v>
      </c>
      <c r="D74" s="215" t="str">
        <f>IF(NOT(ISBLANK('Export Data'!AU74)),"Drive to Camp: "&amp;'Export Data'!AU74&amp;CHAR(10),"")&amp;IF(NOT(ISBLANK('Export Data'!AY74)),"Drive Home: "&amp;'Export Data'!AY74,"")&amp;"  Meds? "&amp; 'Export Data'!BH74</f>
        <v xml:space="preserve">  Meds? </v>
      </c>
      <c r="E74" s="215" t="e">
        <f>IF(I74="179 Adult","Goat",VLOOKUP(A74,Contacts!$A$1:$F$103,3))</f>
        <v>#N/A</v>
      </c>
      <c r="F74" s="215" t="str">
        <f t="shared" si="4"/>
        <v xml:space="preserve">YY, </v>
      </c>
      <c r="G74" s="215">
        <f>'Export Data'!AA74</f>
        <v>0</v>
      </c>
      <c r="H74" s="215">
        <f>'Export Data'!Z74</f>
        <v>0</v>
      </c>
      <c r="I74" s="215">
        <f>'Export Data'!Y74</f>
        <v>0</v>
      </c>
      <c r="J74" s="215">
        <v>43832.663194444445</v>
      </c>
    </row>
    <row r="75" spans="1:10" x14ac:dyDescent="0.25">
      <c r="A75" s="215" t="str">
        <f>'Export Data'!X75&amp;", "&amp;'Export Data'!W75</f>
        <v xml:space="preserve">, </v>
      </c>
      <c r="B75" s="215" t="str">
        <f>IF('Export Data'!AS75="I will drive my scout, and I can drive other scouts TO camp.","DRIVE "&amp;'Export Data'!AT75,IF('Export Data'!AS75="I have arranged a ride for my scout TO camp..","Has Ride ("&amp;'Export Data'!AV75&amp;")",IF('Export Data'!AS75="I can drive ONLY my scout TO camp.","Has Ride (Family)",IF('Export Data'!AS75="Please find a ride for my scout TO camp.","Needs Ride",IF('Export Data'!AS75="My scout will drive themselves TO camp.","DRIVE (Self)","No Info")))))</f>
        <v>No Info</v>
      </c>
      <c r="C75" s="215" t="str">
        <f>IF('Export Data'!AW75="I will drive my scout, and I can drive other scouts HOME.","DRIVE "&amp;'Export Data'!AX75,IF('Export Data'!AW75="I have arranged a ride for my scout HOME.","Has Ride ("&amp;'Export Data'!AZ75&amp;")",IF('Export Data'!AW75="I can drive ONLY my scout HOME.","Has Ride (Family)",IF('Export Data'!AW75="Please find a ride for my scout HOME.","Needs Ride",IF('Export Data'!AW75="My scout will drive themselves HOME.","DRIVE (Self)","No Info")))))</f>
        <v>No Info</v>
      </c>
      <c r="D75" s="215" t="str">
        <f>IF(NOT(ISBLANK('Export Data'!AU75)),"Drive to Camp: "&amp;'Export Data'!AU75&amp;CHAR(10),"")&amp;IF(NOT(ISBLANK('Export Data'!AY75)),"Drive Home: "&amp;'Export Data'!AY75,"")&amp;"  Meds? "&amp; 'Export Data'!BH75</f>
        <v xml:space="preserve">  Meds? </v>
      </c>
      <c r="E75" s="215" t="e">
        <f>IF(I75="179 Adult","Goat",VLOOKUP(A75,Contacts!$A$1:$F$103,3))</f>
        <v>#N/A</v>
      </c>
      <c r="F75" s="215" t="str">
        <f t="shared" si="4"/>
        <v xml:space="preserve">YY, </v>
      </c>
      <c r="G75" s="215">
        <f>'Export Data'!AA75</f>
        <v>0</v>
      </c>
      <c r="H75" s="215">
        <f>'Export Data'!Z75</f>
        <v>0</v>
      </c>
      <c r="I75" s="215">
        <f>'Export Data'!Y75</f>
        <v>0</v>
      </c>
      <c r="J75" s="215">
        <v>43832.663194444445</v>
      </c>
    </row>
    <row r="76" spans="1:10" x14ac:dyDescent="0.25">
      <c r="A76" s="215" t="str">
        <f>'Export Data'!X76&amp;", "&amp;'Export Data'!W76</f>
        <v xml:space="preserve">, </v>
      </c>
      <c r="B76" s="215" t="str">
        <f>IF('Export Data'!AS76="I will drive my scout, and I can drive other scouts TO camp.","DRIVE "&amp;'Export Data'!AT76,IF('Export Data'!AS76="I have arranged a ride for my scout TO camp..","Has Ride ("&amp;'Export Data'!AV76&amp;")",IF('Export Data'!AS76="I can drive ONLY my scout TO camp.","Has Ride (Family)",IF('Export Data'!AS76="Please find a ride for my scout TO camp.","Needs Ride",IF('Export Data'!AS76="My scout will drive themselves TO camp.","DRIVE (Self)","No Info")))))</f>
        <v>No Info</v>
      </c>
      <c r="C76" s="215" t="str">
        <f>IF('Export Data'!AW76="I will drive my scout, and I can drive other scouts HOME.","DRIVE "&amp;'Export Data'!AX76,IF('Export Data'!AW76="I have arranged a ride for my scout HOME.","Has Ride ("&amp;'Export Data'!AZ76&amp;")",IF('Export Data'!AW76="I can drive ONLY my scout HOME.","Has Ride (Family)",IF('Export Data'!AW76="Please find a ride for my scout HOME.","Needs Ride",IF('Export Data'!AW76="My scout will drive themselves HOME.","DRIVE (Self)","No Info")))))</f>
        <v>No Info</v>
      </c>
      <c r="D76" s="215" t="str">
        <f>IF(NOT(ISBLANK('Export Data'!AU76)),"Drive to Camp: "&amp;'Export Data'!AU76&amp;CHAR(10),"")&amp;IF(NOT(ISBLANK('Export Data'!AY76)),"Drive Home: "&amp;'Export Data'!AY76,"")&amp;"  Meds? "&amp; 'Export Data'!BH76</f>
        <v xml:space="preserve">  Meds? </v>
      </c>
      <c r="E76" s="215" t="e">
        <f>IF(I76="179 Adult","Goat",VLOOKUP(A76,Contacts!$A$1:$F$103,3))</f>
        <v>#N/A</v>
      </c>
      <c r="F76" s="215" t="str">
        <f t="shared" si="4"/>
        <v xml:space="preserve">YY, </v>
      </c>
      <c r="G76" s="215">
        <f>'Export Data'!AA76</f>
        <v>0</v>
      </c>
      <c r="H76" s="215">
        <f>'Export Data'!Z76</f>
        <v>0</v>
      </c>
      <c r="I76" s="215">
        <f>'Export Data'!Y76</f>
        <v>0</v>
      </c>
      <c r="J76" s="215">
        <v>43832.663194444445</v>
      </c>
    </row>
    <row r="77" spans="1:10" x14ac:dyDescent="0.25">
      <c r="A77" s="215" t="str">
        <f>'Export Data'!X77&amp;", "&amp;'Export Data'!W77</f>
        <v xml:space="preserve">, </v>
      </c>
      <c r="B77" s="215" t="str">
        <f>IF('Export Data'!AS77="I will drive my scout, and I can drive other scouts TO camp.","DRIVE "&amp;'Export Data'!AT77,IF('Export Data'!AS77="I have arranged a ride for my scout TO camp..","Has Ride ("&amp;'Export Data'!AV77&amp;")",IF('Export Data'!AS77="I can drive ONLY my scout TO camp.","Has Ride (Family)",IF('Export Data'!AS77="Please find a ride for my scout TO camp.","Needs Ride",IF('Export Data'!AS77="My scout will drive themselves TO camp.","DRIVE (Self)","No Info")))))</f>
        <v>No Info</v>
      </c>
      <c r="C77" s="215" t="str">
        <f>IF('Export Data'!AW77="I will drive my scout, and I can drive other scouts HOME.","DRIVE "&amp;'Export Data'!AX77,IF('Export Data'!AW77="I have arranged a ride for my scout HOME.","Has Ride ("&amp;'Export Data'!AZ77&amp;")",IF('Export Data'!AW77="I can drive ONLY my scout HOME.","Has Ride (Family)",IF('Export Data'!AW77="Please find a ride for my scout HOME.","Needs Ride",IF('Export Data'!AW77="My scout will drive themselves HOME.","DRIVE (Self)","No Info")))))</f>
        <v>No Info</v>
      </c>
      <c r="D77" s="215" t="str">
        <f>IF(NOT(ISBLANK('Export Data'!AU77)),"Drive to Camp: "&amp;'Export Data'!AU77&amp;CHAR(10),"")&amp;IF(NOT(ISBLANK('Export Data'!AY77)),"Drive Home: "&amp;'Export Data'!AY77,"")&amp;"  Meds? "&amp; 'Export Data'!BH77</f>
        <v xml:space="preserve">  Meds? </v>
      </c>
      <c r="E77" s="215" t="e">
        <f>IF(I77="179 Adult","Goat",VLOOKUP(A77,Contacts!$A$1:$F$103,3))</f>
        <v>#N/A</v>
      </c>
      <c r="F77" s="215" t="str">
        <f t="shared" si="4"/>
        <v xml:space="preserve">YY, </v>
      </c>
      <c r="G77" s="215">
        <f>'Export Data'!AA77</f>
        <v>0</v>
      </c>
      <c r="H77" s="215">
        <f>'Export Data'!Z77</f>
        <v>0</v>
      </c>
      <c r="I77" s="215">
        <f>'Export Data'!Y77</f>
        <v>0</v>
      </c>
      <c r="J77" s="215">
        <v>43832.663194444445</v>
      </c>
    </row>
    <row r="78" spans="1:10" x14ac:dyDescent="0.25">
      <c r="A78" s="215" t="str">
        <f>'Export Data'!X78&amp;", "&amp;'Export Data'!W78</f>
        <v xml:space="preserve">, </v>
      </c>
      <c r="B78" s="215" t="str">
        <f>IF('Export Data'!AS78="I will drive my scout, and I can drive other scouts TO camp.","DRIVE "&amp;'Export Data'!AT78,IF('Export Data'!AS78="I have arranged a ride for my scout TO camp..","Has Ride ("&amp;'Export Data'!AV78&amp;")",IF('Export Data'!AS78="I can drive ONLY my scout TO camp.","Has Ride (Family)",IF('Export Data'!AS78="Please find a ride for my scout TO camp.","Needs Ride",IF('Export Data'!AS78="My scout will drive themselves TO camp.","DRIVE (Self)","No Info")))))</f>
        <v>No Info</v>
      </c>
      <c r="C78" s="215" t="str">
        <f>IF('Export Data'!AW78="I will drive my scout, and I can drive other scouts HOME.","DRIVE "&amp;'Export Data'!AX78,IF('Export Data'!AW78="I have arranged a ride for my scout HOME.","Has Ride ("&amp;'Export Data'!AZ78&amp;")",IF('Export Data'!AW78="I can drive ONLY my scout HOME.","Has Ride (Family)",IF('Export Data'!AW78="Please find a ride for my scout HOME.","Needs Ride",IF('Export Data'!AW78="My scout will drive themselves HOME.","DRIVE (Self)","No Info")))))</f>
        <v>No Info</v>
      </c>
      <c r="D78" s="215" t="str">
        <f>IF(NOT(ISBLANK('Export Data'!AU78)),"Drive to Camp: "&amp;'Export Data'!AU78&amp;CHAR(10),"")&amp;IF(NOT(ISBLANK('Export Data'!AY78)),"Drive Home: "&amp;'Export Data'!AY78,"")&amp;"  Meds? "&amp; 'Export Data'!BH78</f>
        <v xml:space="preserve">  Meds? </v>
      </c>
      <c r="E78" s="215" t="e">
        <f>IF(I78="179 Adult","Goat",VLOOKUP(A78,Contacts!$A$1:$F$103,3))</f>
        <v>#N/A</v>
      </c>
      <c r="F78" s="215" t="str">
        <f t="shared" si="4"/>
        <v xml:space="preserve">YY, </v>
      </c>
      <c r="G78" s="215">
        <f>'Export Data'!AA78</f>
        <v>0</v>
      </c>
      <c r="H78" s="215">
        <f>'Export Data'!Z78</f>
        <v>0</v>
      </c>
      <c r="I78" s="215">
        <f>'Export Data'!Y78</f>
        <v>0</v>
      </c>
      <c r="J78" s="215">
        <v>43832.663194444445</v>
      </c>
    </row>
    <row r="79" spans="1:10" x14ac:dyDescent="0.25">
      <c r="A79" s="215" t="str">
        <f>'Export Data'!X79&amp;", "&amp;'Export Data'!W79</f>
        <v xml:space="preserve">, </v>
      </c>
      <c r="B79" s="215" t="str">
        <f>IF('Export Data'!AS79="I will drive my scout, and I can drive other scouts TO camp.","DRIVE "&amp;'Export Data'!AT79,IF('Export Data'!AS79="I have arranged a ride for my scout TO camp..","Has Ride ("&amp;'Export Data'!AV79&amp;")",IF('Export Data'!AS79="I can drive ONLY my scout TO camp.","Has Ride (Family)",IF('Export Data'!AS79="Please find a ride for my scout TO camp.","Needs Ride",IF('Export Data'!AS79="My scout will drive themselves TO camp.","DRIVE (Self)","No Info")))))</f>
        <v>No Info</v>
      </c>
      <c r="C79" s="215" t="str">
        <f>IF('Export Data'!AW79="I will drive my scout, and I can drive other scouts HOME.","DRIVE "&amp;'Export Data'!AX79,IF('Export Data'!AW79="I have arranged a ride for my scout HOME.","Has Ride ("&amp;'Export Data'!AZ79&amp;")",IF('Export Data'!AW79="I can drive ONLY my scout HOME.","Has Ride (Family)",IF('Export Data'!AW79="Please find a ride for my scout HOME.","Needs Ride",IF('Export Data'!AW79="My scout will drive themselves HOME.","DRIVE (Self)","No Info")))))</f>
        <v>No Info</v>
      </c>
      <c r="D79" s="215" t="str">
        <f>IF(NOT(ISBLANK('Export Data'!AU79)),"Drive to Camp: "&amp;'Export Data'!AU79&amp;CHAR(10),"")&amp;IF(NOT(ISBLANK('Export Data'!AY79)),"Drive Home: "&amp;'Export Data'!AY79,"")&amp;"  Meds? "&amp; 'Export Data'!BH79</f>
        <v xml:space="preserve">  Meds? </v>
      </c>
      <c r="E79" s="215" t="e">
        <f>IF(I79="179 Adult","Goat",VLOOKUP(A79,Contacts!$A$1:$F$103,3))</f>
        <v>#N/A</v>
      </c>
      <c r="F79" s="215" t="str">
        <f t="shared" si="4"/>
        <v xml:space="preserve">YY, </v>
      </c>
      <c r="G79" s="215">
        <f>'Export Data'!AA79</f>
        <v>0</v>
      </c>
      <c r="H79" s="215">
        <f>'Export Data'!Z79</f>
        <v>0</v>
      </c>
      <c r="I79" s="215">
        <f>'Export Data'!Y79</f>
        <v>0</v>
      </c>
      <c r="J79" s="215">
        <v>43832.663194444445</v>
      </c>
    </row>
    <row r="80" spans="1:10" x14ac:dyDescent="0.25">
      <c r="A80" s="215" t="str">
        <f>'Export Data'!X80&amp;", "&amp;'Export Data'!W80</f>
        <v xml:space="preserve">, </v>
      </c>
      <c r="B80" s="215" t="str">
        <f>IF('Export Data'!AS80="I will drive my scout, and I can drive other scouts TO camp.","DRIVE "&amp;'Export Data'!AT80,IF('Export Data'!AS80="I have arranged a ride for my scout TO camp..","Has Ride ("&amp;'Export Data'!AV80&amp;")",IF('Export Data'!AS80="I can drive ONLY my scout TO camp.","Has Ride (Family)",IF('Export Data'!AS80="Please find a ride for my scout TO camp.","Needs Ride",IF('Export Data'!AS80="My scout will drive themselves TO camp.","DRIVE (Self)","No Info")))))</f>
        <v>No Info</v>
      </c>
      <c r="C80" s="215" t="str">
        <f>IF('Export Data'!AW80="I will drive my scout, and I can drive other scouts HOME.","DRIVE "&amp;'Export Data'!AX80,IF('Export Data'!AW80="I have arranged a ride for my scout HOME.","Has Ride ("&amp;'Export Data'!AZ80&amp;")",IF('Export Data'!AW80="I can drive ONLY my scout HOME.","Has Ride (Family)",IF('Export Data'!AW80="Please find a ride for my scout HOME.","Needs Ride",IF('Export Data'!AW80="My scout will drive themselves HOME.","DRIVE (Self)","No Info")))))</f>
        <v>No Info</v>
      </c>
      <c r="D80" s="215" t="str">
        <f>IF(NOT(ISBLANK('Export Data'!AU80)),"Drive to Camp: "&amp;'Export Data'!AU80&amp;CHAR(10),"")&amp;IF(NOT(ISBLANK('Export Data'!AY80)),"Drive Home: "&amp;'Export Data'!AY80,"")&amp;"  Meds? "&amp; 'Export Data'!BH80</f>
        <v xml:space="preserve">  Meds? </v>
      </c>
      <c r="E80" s="215" t="e">
        <f>IF(I80="179 Adult","Goat",VLOOKUP(A80,Contacts!$A$1:$F$103,3))</f>
        <v>#N/A</v>
      </c>
      <c r="F80" s="215" t="str">
        <f t="shared" si="4"/>
        <v xml:space="preserve">YY, </v>
      </c>
      <c r="G80" s="215">
        <f>'Export Data'!AA80</f>
        <v>0</v>
      </c>
      <c r="H80" s="215">
        <f>'Export Data'!Z80</f>
        <v>0</v>
      </c>
      <c r="I80" s="215">
        <f>'Export Data'!Y80</f>
        <v>0</v>
      </c>
      <c r="J80" s="215">
        <v>43832.663194444445</v>
      </c>
    </row>
    <row r="81" spans="1:10" x14ac:dyDescent="0.25">
      <c r="A81" s="215" t="str">
        <f>'Export Data'!X81&amp;", "&amp;'Export Data'!W81</f>
        <v xml:space="preserve">, </v>
      </c>
      <c r="B81" s="215" t="str">
        <f>IF('Export Data'!AS81="I will drive my scout, and I can drive other scouts TO camp.","DRIVE "&amp;'Export Data'!AT81,IF('Export Data'!AS81="I have arranged a ride for my scout TO camp..","Has Ride ("&amp;'Export Data'!AV81&amp;")",IF('Export Data'!AS81="I can drive ONLY my scout TO camp.","Has Ride (Family)",IF('Export Data'!AS81="Please find a ride for my scout TO camp.","Needs Ride",IF('Export Data'!AS81="My scout will drive themselves TO camp.","DRIVE (Self)","No Info")))))</f>
        <v>No Info</v>
      </c>
      <c r="C81" s="215" t="str">
        <f>IF('Export Data'!AW81="I will drive my scout, and I can drive other scouts HOME.","DRIVE "&amp;'Export Data'!AX81,IF('Export Data'!AW81="I have arranged a ride for my scout HOME.","Has Ride ("&amp;'Export Data'!AZ81&amp;")",IF('Export Data'!AW81="I can drive ONLY my scout HOME.","Has Ride (Family)",IF('Export Data'!AW81="Please find a ride for my scout HOME.","Needs Ride",IF('Export Data'!AW81="My scout will drive themselves HOME.","DRIVE (Self)","No Info")))))</f>
        <v>No Info</v>
      </c>
      <c r="D81" s="215" t="str">
        <f>IF(NOT(ISBLANK('Export Data'!AU81)),"Drive to Camp: "&amp;'Export Data'!AU81&amp;CHAR(10),"")&amp;IF(NOT(ISBLANK('Export Data'!AY81)),"Drive Home: "&amp;'Export Data'!AY81,"")&amp;"  Meds? "&amp; 'Export Data'!BH81</f>
        <v xml:space="preserve">  Meds? </v>
      </c>
      <c r="E81" s="215" t="e">
        <f>IF(I81="179 Adult","Goat",VLOOKUP(A81,Contacts!$A$1:$F$103,3))</f>
        <v>#N/A</v>
      </c>
      <c r="F81" s="215" t="str">
        <f t="shared" si="4"/>
        <v xml:space="preserve">YY, </v>
      </c>
      <c r="G81" s="215">
        <f>'Export Data'!AA81</f>
        <v>0</v>
      </c>
      <c r="H81" s="215">
        <f>'Export Data'!Z81</f>
        <v>0</v>
      </c>
      <c r="I81" s="215">
        <f>'Export Data'!Y81</f>
        <v>0</v>
      </c>
      <c r="J81" s="215">
        <v>43832.663194444445</v>
      </c>
    </row>
    <row r="82" spans="1:10" x14ac:dyDescent="0.25">
      <c r="A82" s="215" t="str">
        <f>'Export Data'!X82&amp;", "&amp;'Export Data'!W82</f>
        <v xml:space="preserve">, </v>
      </c>
      <c r="B82" s="215" t="str">
        <f>IF('Export Data'!AS82="I will drive my scout, and I can drive other scouts TO camp.","DRIVE "&amp;'Export Data'!AT82,IF('Export Data'!AS82="I have arranged a ride for my scout TO camp..","Has Ride ("&amp;'Export Data'!AV82&amp;")",IF('Export Data'!AS82="I can drive ONLY my scout TO camp.","Has Ride (Family)",IF('Export Data'!AS82="Please find a ride for my scout TO camp.","Needs Ride",IF('Export Data'!AS82="My scout will drive themselves TO camp.","DRIVE (Self)","No Info")))))</f>
        <v>No Info</v>
      </c>
      <c r="C82" s="215" t="str">
        <f>IF('Export Data'!AW82="I will drive my scout, and I can drive other scouts HOME.","DRIVE "&amp;'Export Data'!AX82,IF('Export Data'!AW82="I have arranged a ride for my scout HOME.","Has Ride ("&amp;'Export Data'!AZ82&amp;")",IF('Export Data'!AW82="I can drive ONLY my scout HOME.","Has Ride (Family)",IF('Export Data'!AW82="Please find a ride for my scout HOME.","Needs Ride",IF('Export Data'!AW82="My scout will drive themselves HOME.","DRIVE (Self)","No Info")))))</f>
        <v>No Info</v>
      </c>
      <c r="D82" s="215" t="str">
        <f>IF(NOT(ISBLANK('Export Data'!AU82)),"Drive to Camp: "&amp;'Export Data'!AU82&amp;CHAR(10),"")&amp;IF(NOT(ISBLANK('Export Data'!AY82)),"Drive Home: "&amp;'Export Data'!AY82,"")&amp;"  Meds? "&amp; 'Export Data'!BH82</f>
        <v xml:space="preserve">  Meds? </v>
      </c>
      <c r="E82" s="215" t="e">
        <f>IF(I82="179 Adult","Goat",VLOOKUP(A82,Contacts!$A$1:$F$103,3))</f>
        <v>#N/A</v>
      </c>
      <c r="F82" s="215" t="str">
        <f t="shared" si="4"/>
        <v xml:space="preserve">YY, </v>
      </c>
      <c r="G82" s="215">
        <f>'Export Data'!AA82</f>
        <v>0</v>
      </c>
      <c r="H82" s="215">
        <f>'Export Data'!Z82</f>
        <v>0</v>
      </c>
      <c r="I82" s="215">
        <f>'Export Data'!Y82</f>
        <v>0</v>
      </c>
      <c r="J82" s="215">
        <v>43832.663194444445</v>
      </c>
    </row>
    <row r="83" spans="1:10" x14ac:dyDescent="0.25">
      <c r="A83" s="215" t="str">
        <f>'Export Data'!X83&amp;", "&amp;'Export Data'!W83</f>
        <v xml:space="preserve">, </v>
      </c>
      <c r="B83" s="215" t="str">
        <f>IF('Export Data'!AS83="I will drive my scout, and I can drive other scouts TO camp.","DRIVE "&amp;'Export Data'!AT83,IF('Export Data'!AS83="I have arranged a ride for my scout TO camp..","Has Ride ("&amp;'Export Data'!AV83&amp;")",IF('Export Data'!AS83="I can drive ONLY my scout TO camp.","Has Ride (Family)",IF('Export Data'!AS83="Please find a ride for my scout TO camp.","Needs Ride",IF('Export Data'!AS83="My scout will drive themselves TO camp.","DRIVE (Self)","No Info")))))</f>
        <v>No Info</v>
      </c>
      <c r="C83" s="215" t="str">
        <f>IF('Export Data'!AW83="I will drive my scout, and I can drive other scouts HOME.","DRIVE "&amp;'Export Data'!AX83,IF('Export Data'!AW83="I have arranged a ride for my scout HOME.","Has Ride ("&amp;'Export Data'!AZ83&amp;")",IF('Export Data'!AW83="I can drive ONLY my scout HOME.","Has Ride (Family)",IF('Export Data'!AW83="Please find a ride for my scout HOME.","Needs Ride",IF('Export Data'!AW83="My scout will drive themselves HOME.","DRIVE (Self)","No Info")))))</f>
        <v>No Info</v>
      </c>
      <c r="D83" s="215" t="str">
        <f>IF(NOT(ISBLANK('Export Data'!AU83)),"Drive to Camp: "&amp;'Export Data'!AU83&amp;CHAR(10),"")&amp;IF(NOT(ISBLANK('Export Data'!AY83)),"Drive Home: "&amp;'Export Data'!AY83,"")&amp;"  Meds? "&amp; 'Export Data'!BH83</f>
        <v xml:space="preserve">  Meds? </v>
      </c>
      <c r="E83" s="215" t="e">
        <f>IF(I83="179 Adult","Goat",VLOOKUP(A83,Contacts!$A$1:$F$103,3))</f>
        <v>#N/A</v>
      </c>
      <c r="F83" s="215" t="str">
        <f t="shared" si="4"/>
        <v xml:space="preserve">YY, </v>
      </c>
      <c r="G83" s="215">
        <f>'Export Data'!AA83</f>
        <v>0</v>
      </c>
      <c r="H83" s="215">
        <f>'Export Data'!Z83</f>
        <v>0</v>
      </c>
      <c r="I83" s="215">
        <f>'Export Data'!Y83</f>
        <v>0</v>
      </c>
      <c r="J83" s="215">
        <v>43832.663194444445</v>
      </c>
    </row>
    <row r="84" spans="1:10" x14ac:dyDescent="0.25">
      <c r="A84" s="215" t="str">
        <f>'Export Data'!X84&amp;", "&amp;'Export Data'!W84</f>
        <v xml:space="preserve">, </v>
      </c>
      <c r="B84" s="215" t="str">
        <f>IF('Export Data'!AS84="I will drive my scout, and I can drive other scouts TO camp.","DRIVE "&amp;'Export Data'!AT84,IF('Export Data'!AS84="I have arranged a ride for my scout TO camp..","Has Ride ("&amp;'Export Data'!AV84&amp;")",IF('Export Data'!AS84="I can drive ONLY my scout TO camp.","Has Ride (Family)",IF('Export Data'!AS84="Please find a ride for my scout TO camp.","Needs Ride",IF('Export Data'!AS84="My scout will drive themselves TO camp.","DRIVE (Self)","No Info")))))</f>
        <v>No Info</v>
      </c>
      <c r="C84" s="215" t="str">
        <f>IF('Export Data'!AW84="I will drive my scout, and I can drive other scouts HOME.","DRIVE "&amp;'Export Data'!AX84,IF('Export Data'!AW84="I have arranged a ride for my scout HOME.","Has Ride ("&amp;'Export Data'!AZ84&amp;")",IF('Export Data'!AW84="I can drive ONLY my scout HOME.","Has Ride (Family)",IF('Export Data'!AW84="Please find a ride for my scout HOME.","Needs Ride",IF('Export Data'!AW84="My scout will drive themselves HOME.","DRIVE (Self)","No Info")))))</f>
        <v>No Info</v>
      </c>
      <c r="D84" s="215" t="str">
        <f>IF(NOT(ISBLANK('Export Data'!AU84)),"Drive to Camp: "&amp;'Export Data'!AU84&amp;CHAR(10),"")&amp;IF(NOT(ISBLANK('Export Data'!AY84)),"Drive Home: "&amp;'Export Data'!AY84,"")&amp;"  Meds? "&amp; 'Export Data'!BH84</f>
        <v xml:space="preserve">  Meds? </v>
      </c>
      <c r="E84" s="215" t="e">
        <f>IF(I84="179 Adult","Goat",VLOOKUP(A84,Contacts!$A$1:$F$103,3))</f>
        <v>#N/A</v>
      </c>
      <c r="F84" s="215" t="str">
        <f t="shared" si="4"/>
        <v xml:space="preserve">YY, </v>
      </c>
      <c r="G84" s="215">
        <f>'Export Data'!AA84</f>
        <v>0</v>
      </c>
      <c r="H84" s="215">
        <f>'Export Data'!Z84</f>
        <v>0</v>
      </c>
      <c r="I84" s="215">
        <f>'Export Data'!Y84</f>
        <v>0</v>
      </c>
      <c r="J84" s="215">
        <v>43832.663194444445</v>
      </c>
    </row>
    <row r="85" spans="1:10" x14ac:dyDescent="0.25">
      <c r="A85" s="215" t="str">
        <f>'Export Data'!X85&amp;", "&amp;'Export Data'!W85</f>
        <v xml:space="preserve">, </v>
      </c>
      <c r="B85" s="215" t="str">
        <f>IF('Export Data'!AS85="I will drive my scout, and I can drive other scouts TO camp.","DRIVE "&amp;'Export Data'!AT85,IF('Export Data'!AS85="I have arranged a ride for my scout TO camp..","Has Ride ("&amp;'Export Data'!AV85&amp;")",IF('Export Data'!AS85="I can drive ONLY my scout TO camp.","Has Ride (Family)",IF('Export Data'!AS85="Please find a ride for my scout TO camp.","Needs Ride",IF('Export Data'!AS85="My scout will drive themselves TO camp.","DRIVE (Self)","No Info")))))</f>
        <v>No Info</v>
      </c>
      <c r="C85" s="215" t="str">
        <f>IF('Export Data'!AW85="I will drive my scout, and I can drive other scouts HOME.","DRIVE "&amp;'Export Data'!AX85,IF('Export Data'!AW85="I have arranged a ride for my scout HOME.","Has Ride ("&amp;'Export Data'!AZ85&amp;")",IF('Export Data'!AW85="I can drive ONLY my scout HOME.","Has Ride (Family)",IF('Export Data'!AW85="Please find a ride for my scout HOME.","Needs Ride",IF('Export Data'!AW85="My scout will drive themselves HOME.","DRIVE (Self)","No Info")))))</f>
        <v>No Info</v>
      </c>
      <c r="D85" s="215" t="str">
        <f>IF(NOT(ISBLANK('Export Data'!AU85)),"Drive to Camp: "&amp;'Export Data'!AU85&amp;CHAR(10),"")&amp;IF(NOT(ISBLANK('Export Data'!AY85)),"Drive Home: "&amp;'Export Data'!AY85,"")&amp;"  Meds? "&amp; 'Export Data'!BH85</f>
        <v xml:space="preserve">  Meds? </v>
      </c>
      <c r="E85" s="215" t="e">
        <f>IF(I85="179 Adult","Goat",VLOOKUP(A85,Contacts!$A$1:$F$103,3))</f>
        <v>#N/A</v>
      </c>
      <c r="F85" s="215" t="str">
        <f t="shared" si="4"/>
        <v xml:space="preserve">YY, </v>
      </c>
      <c r="G85" s="215">
        <f>'Export Data'!AA85</f>
        <v>0</v>
      </c>
      <c r="H85" s="215">
        <f>'Export Data'!Z85</f>
        <v>0</v>
      </c>
      <c r="I85" s="215">
        <f>'Export Data'!Y85</f>
        <v>0</v>
      </c>
      <c r="J85" s="215">
        <v>43832.663194444445</v>
      </c>
    </row>
    <row r="86" spans="1:10" x14ac:dyDescent="0.25">
      <c r="A86" s="215" t="str">
        <f>'Export Data'!X86&amp;", "&amp;'Export Data'!W86</f>
        <v xml:space="preserve">, </v>
      </c>
      <c r="B86" s="215" t="str">
        <f>IF('Export Data'!AS86="I will drive my scout, and I can drive other scouts TO camp.","DRIVE "&amp;'Export Data'!AT86,IF('Export Data'!AS86="I have arranged a ride for my scout TO camp..","Has Ride ("&amp;'Export Data'!AV86&amp;")",IF('Export Data'!AS86="I can drive ONLY my scout TO camp.","Has Ride (Family)",IF('Export Data'!AS86="Please find a ride for my scout TO camp.","Needs Ride",IF('Export Data'!AS86="My scout will drive themselves TO camp.","DRIVE (Self)","No Info")))))</f>
        <v>No Info</v>
      </c>
      <c r="C86" s="215" t="str">
        <f>IF('Export Data'!AW86="I will drive my scout, and I can drive other scouts HOME.","DRIVE "&amp;'Export Data'!AX86,IF('Export Data'!AW86="I have arranged a ride for my scout HOME.","Has Ride ("&amp;'Export Data'!AZ86&amp;")",IF('Export Data'!AW86="I can drive ONLY my scout HOME.","Has Ride (Family)",IF('Export Data'!AW86="Please find a ride for my scout HOME.","Needs Ride",IF('Export Data'!AW86="My scout will drive themselves HOME.","DRIVE (Self)","No Info")))))</f>
        <v>No Info</v>
      </c>
      <c r="D86" s="215" t="str">
        <f>IF(NOT(ISBLANK('Export Data'!AU86)),"Drive to Camp: "&amp;'Export Data'!AU86&amp;CHAR(10),"")&amp;IF(NOT(ISBLANK('Export Data'!AY86)),"Drive Home: "&amp;'Export Data'!AY86,"")&amp;"  Meds? "&amp; 'Export Data'!BH86</f>
        <v xml:space="preserve">  Meds? </v>
      </c>
      <c r="E86" s="215" t="e">
        <f>IF(I86="179 Adult","Goat",VLOOKUP(A86,Contacts!$A$1:$F$103,3))</f>
        <v>#N/A</v>
      </c>
      <c r="F86" s="215" t="str">
        <f t="shared" si="4"/>
        <v xml:space="preserve">YY, </v>
      </c>
      <c r="G86" s="215">
        <f>'Export Data'!AA86</f>
        <v>0</v>
      </c>
      <c r="H86" s="215">
        <f>'Export Data'!Z86</f>
        <v>0</v>
      </c>
      <c r="I86" s="215">
        <f>'Export Data'!Y86</f>
        <v>0</v>
      </c>
      <c r="J86" s="215">
        <v>43832.663194444445</v>
      </c>
    </row>
    <row r="87" spans="1:10" x14ac:dyDescent="0.25">
      <c r="A87" s="215" t="str">
        <f>'Export Data'!X87&amp;", "&amp;'Export Data'!W87</f>
        <v xml:space="preserve">, </v>
      </c>
      <c r="B87" s="215" t="str">
        <f>IF('Export Data'!AS87="I will drive my scout, and I can drive other scouts TO camp.","DRIVE "&amp;'Export Data'!AT87,IF('Export Data'!AS87="I have arranged a ride for my scout TO camp..","Has Ride ("&amp;'Export Data'!AV87&amp;")",IF('Export Data'!AS87="I can drive ONLY my scout TO camp.","Has Ride (Family)",IF('Export Data'!AS87="Please find a ride for my scout TO camp.","Needs Ride",IF('Export Data'!AS87="My scout will drive themselves TO camp.","DRIVE (Self)","No Info")))))</f>
        <v>No Info</v>
      </c>
      <c r="C87" s="216" t="str">
        <f>IF('Export Data'!AW87="I will drive my scout, and I can drive other scouts HOME.","DRIVE "&amp;'Export Data'!AX87,IF('Export Data'!AW87="I have arranged a ride for my scout HOME.","Has Ride ("&amp;'Export Data'!AZ87&amp;")",IF('Export Data'!AW87="I can drive ONLY my scout HOME.","Has Ride (Family)",IF('Export Data'!AW87="Please find a ride for my scout HOME.","Needs Ride",IF('Export Data'!AW87="My scout will drive themselves HOME.","DRIVE (Self)","No Info")))))</f>
        <v>No Info</v>
      </c>
      <c r="D87" s="217" t="str">
        <f>IF(NOT(ISBLANK('Export Data'!AU87)),"Drive to Camp: "&amp;'Export Data'!AU87&amp;CHAR(10),"")&amp;IF(NOT(ISBLANK('Export Data'!AY87)),"Drive Home: "&amp;'Export Data'!AY87,"")&amp;"  Meds? "&amp; 'Export Data'!BH87</f>
        <v xml:space="preserve">  Meds? </v>
      </c>
      <c r="E87" s="215" t="e">
        <f>IF(I87="179 Adult","Goat",VLOOKUP(A87,Contacts!$A$1:$F$103,3))</f>
        <v>#N/A</v>
      </c>
      <c r="F87" s="215" t="str">
        <f t="shared" si="4"/>
        <v xml:space="preserve">YY, </v>
      </c>
      <c r="G87" s="215">
        <f>'Export Data'!AA87</f>
        <v>0</v>
      </c>
      <c r="H87" s="215">
        <f>'Export Data'!Z87</f>
        <v>0</v>
      </c>
      <c r="I87" s="215">
        <f>'Export Data'!Y87</f>
        <v>0</v>
      </c>
      <c r="J87" s="218">
        <v>43832.663194444445</v>
      </c>
    </row>
    <row r="88" spans="1:10" x14ac:dyDescent="0.25">
      <c r="A88" s="215" t="str">
        <f>'Export Data'!X88&amp;", "&amp;'Export Data'!W88</f>
        <v xml:space="preserve">, </v>
      </c>
      <c r="B88" s="215" t="str">
        <f>IF('Export Data'!AS88="I will drive my scout, and I can drive other scouts TO camp.","DRIVE "&amp;'Export Data'!AT88,IF('Export Data'!AS88="I have arranged a ride for my scout TO camp..","Has Ride ("&amp;'Export Data'!AV88&amp;")",IF('Export Data'!AS88="I can drive ONLY my scout TO camp.","Has Ride (Family)",IF('Export Data'!AS88="Please find a ride for my scout TO camp.","Needs Ride",IF('Export Data'!AS88="My scout will drive themselves TO camp.","DRIVE (Self)","No Info")))))</f>
        <v>No Info</v>
      </c>
      <c r="C88" s="216" t="str">
        <f>IF('Export Data'!AW88="I will drive my scout, and I can drive other scouts HOME.","DRIVE "&amp;'Export Data'!AX88,IF('Export Data'!AW88="I have arranged a ride for my scout HOME.","Has Ride ("&amp;'Export Data'!AZ88&amp;")",IF('Export Data'!AW88="I can drive ONLY my scout HOME.","Has Ride (Family)",IF('Export Data'!AW88="Please find a ride for my scout HOME.","Needs Ride",IF('Export Data'!AW88="My scout will drive themselves HOME.","DRIVE (Self)","No Info")))))</f>
        <v>No Info</v>
      </c>
      <c r="D88" s="217" t="str">
        <f>IF(NOT(ISBLANK('Export Data'!AU88)),"Drive to Camp: "&amp;'Export Data'!AU88&amp;CHAR(10),"")&amp;IF(NOT(ISBLANK('Export Data'!AY88)),"Drive Home: "&amp;'Export Data'!AY88,"")&amp;"  Meds? "&amp; 'Export Data'!BH88</f>
        <v xml:space="preserve">  Meds? </v>
      </c>
      <c r="E88" s="215" t="e">
        <f>IF(I88="179 Adult","Goat",VLOOKUP(A88,Contacts!$A$1:$F$103,3))</f>
        <v>#N/A</v>
      </c>
      <c r="F88" s="215" t="str">
        <f t="shared" si="4"/>
        <v xml:space="preserve">YY, </v>
      </c>
      <c r="G88" s="215">
        <f>'Export Data'!AA88</f>
        <v>0</v>
      </c>
      <c r="H88" s="215">
        <f>'Export Data'!Z88</f>
        <v>0</v>
      </c>
      <c r="I88" s="215">
        <f>'Export Data'!Y88</f>
        <v>0</v>
      </c>
      <c r="J88" s="218">
        <v>43832.663194444445</v>
      </c>
    </row>
    <row r="89" spans="1:10" x14ac:dyDescent="0.25">
      <c r="A89" s="215" t="str">
        <f>'Export Data'!X89&amp;", "&amp;'Export Data'!W89</f>
        <v xml:space="preserve">, </v>
      </c>
      <c r="B89" s="215" t="str">
        <f>IF('Export Data'!AS89="I will drive my scout, and I can drive other scouts TO camp.","DRIVE "&amp;'Export Data'!AT89,IF('Export Data'!AS89="I have arranged a ride for my scout TO camp..","Has Ride ("&amp;'Export Data'!AV89&amp;")",IF('Export Data'!AS89="I can drive ONLY my scout TO camp.","Has Ride (Family)",IF('Export Data'!AS89="Please find a ride for my scout TO camp.","Needs Ride",IF('Export Data'!AS89="My scout will drive themselves TO camp.","DRIVE (Self)","No Info")))))</f>
        <v>No Info</v>
      </c>
      <c r="C89" s="216" t="str">
        <f>IF('Export Data'!AW89="I will drive my scout, and I can drive other scouts HOME.","DRIVE "&amp;'Export Data'!AX89,IF('Export Data'!AW89="I have arranged a ride for my scout HOME.","Has Ride ("&amp;'Export Data'!AZ89&amp;")",IF('Export Data'!AW89="I can drive ONLY my scout HOME.","Has Ride (Family)",IF('Export Data'!AW89="Please find a ride for my scout HOME.","Needs Ride",IF('Export Data'!AW89="My scout will drive themselves HOME.","DRIVE (Self)","No Info")))))</f>
        <v>No Info</v>
      </c>
      <c r="D89" s="217" t="str">
        <f>IF(NOT(ISBLANK('Export Data'!AU89)),"Drive to Camp: "&amp;'Export Data'!AU89&amp;CHAR(10),"")&amp;IF(NOT(ISBLANK('Export Data'!AY89)),"Drive Home: "&amp;'Export Data'!AY89,"")&amp;"  Meds? "&amp; 'Export Data'!BH89</f>
        <v xml:space="preserve">  Meds? </v>
      </c>
      <c r="E89" s="215" t="e">
        <f>IF(I89="179 Adult","Goat",VLOOKUP(A89,Contacts!$A$1:$F$103,3))</f>
        <v>#N/A</v>
      </c>
      <c r="F89" s="215" t="str">
        <f t="shared" si="4"/>
        <v xml:space="preserve">YY, </v>
      </c>
      <c r="G89" s="215">
        <f>'Export Data'!AA89</f>
        <v>0</v>
      </c>
      <c r="H89" s="215">
        <f>'Export Data'!Z89</f>
        <v>0</v>
      </c>
      <c r="I89" s="215">
        <f>'Export Data'!Y89</f>
        <v>0</v>
      </c>
      <c r="J89" s="218">
        <v>43832.663194444445</v>
      </c>
    </row>
    <row r="90" spans="1:10" x14ac:dyDescent="0.25">
      <c r="A90" s="215" t="str">
        <f>'Export Data'!X90&amp;", "&amp;'Export Data'!W90</f>
        <v xml:space="preserve">, </v>
      </c>
      <c r="B90" s="215" t="str">
        <f>IF('Export Data'!AS90="I will drive my scout, and I can drive other scouts TO camp.","DRIVE "&amp;'Export Data'!AT90,IF('Export Data'!AS90="I have arranged a ride for my scout TO camp..","Has Ride ("&amp;'Export Data'!AV90&amp;")",IF('Export Data'!AS90="I can drive ONLY my scout TO camp.","Has Ride (Family)",IF('Export Data'!AS90="Please find a ride for my scout TO camp.","Needs Ride",IF('Export Data'!AS90="My scout will drive themselves TO camp.","DRIVE (Self)","No Info")))))</f>
        <v>No Info</v>
      </c>
      <c r="C90" s="216" t="str">
        <f>IF('Export Data'!AW90="I will drive my scout, and I can drive other scouts HOME.","DRIVE "&amp;'Export Data'!AX90,IF('Export Data'!AW90="I have arranged a ride for my scout HOME.","Has Ride ("&amp;'Export Data'!AZ90&amp;")",IF('Export Data'!AW90="I can drive ONLY my scout HOME.","Has Ride (Family)",IF('Export Data'!AW90="Please find a ride for my scout HOME.","Needs Ride",IF('Export Data'!AW90="My scout will drive themselves HOME.","DRIVE (Self)","No Info")))))</f>
        <v>No Info</v>
      </c>
      <c r="D90" s="217" t="str">
        <f>IF(NOT(ISBLANK('Export Data'!AU90)),"Drive to Camp: "&amp;'Export Data'!AU90&amp;CHAR(10),"")&amp;IF(NOT(ISBLANK('Export Data'!AY90)),"Drive Home: "&amp;'Export Data'!AY90,"")&amp;"  Meds? "&amp; 'Export Data'!BH90</f>
        <v xml:space="preserve">  Meds? </v>
      </c>
      <c r="E90" s="215" t="e">
        <f>IF(I90="179 Adult","Goat",VLOOKUP(A90,Contacts!$A$1:$F$103,3))</f>
        <v>#N/A</v>
      </c>
      <c r="F90" s="215" t="str">
        <f t="shared" si="4"/>
        <v xml:space="preserve">YY, </v>
      </c>
      <c r="G90" s="215">
        <f>'Export Data'!AA90</f>
        <v>0</v>
      </c>
      <c r="H90" s="215">
        <f>'Export Data'!Z90</f>
        <v>0</v>
      </c>
      <c r="I90" s="215">
        <f>'Export Data'!Y90</f>
        <v>0</v>
      </c>
      <c r="J90" s="218">
        <v>43832.663194444445</v>
      </c>
    </row>
    <row r="91" spans="1:10" x14ac:dyDescent="0.25">
      <c r="A91" s="215" t="str">
        <f>'Export Data'!X91&amp;", "&amp;'Export Data'!W91</f>
        <v xml:space="preserve">, </v>
      </c>
      <c r="B91" s="215" t="str">
        <f>IF('Export Data'!AS91="I will drive my scout, and I can drive other scouts TO camp.","DRIVE "&amp;'Export Data'!AT91,IF('Export Data'!AS91="I have arranged a ride for my scout TO camp..","Has Ride ("&amp;'Export Data'!AV91&amp;")",IF('Export Data'!AS91="I can drive ONLY my scout TO camp.","Has Ride (Family)",IF('Export Data'!AS91="Please find a ride for my scout TO camp.","Needs Ride",IF('Export Data'!AS91="My scout will drive themselves TO camp.","DRIVE (Self)","No Info")))))</f>
        <v>No Info</v>
      </c>
      <c r="C91" s="216" t="str">
        <f>IF('Export Data'!AW91="I will drive my scout, and I can drive other scouts HOME.","DRIVE "&amp;'Export Data'!AX91,IF('Export Data'!AW91="I have arranged a ride for my scout HOME.","Has Ride ("&amp;'Export Data'!AZ91&amp;")",IF('Export Data'!AW91="I can drive ONLY my scout HOME.","Has Ride (Family)",IF('Export Data'!AW91="Please find a ride for my scout HOME.","Needs Ride",IF('Export Data'!AW91="My scout will drive themselves HOME.","DRIVE (Self)","No Info")))))</f>
        <v>No Info</v>
      </c>
      <c r="D91" s="217" t="str">
        <f>IF(NOT(ISBLANK('Export Data'!AU91)),"Drive to Camp: "&amp;'Export Data'!AU91&amp;CHAR(10),"")&amp;IF(NOT(ISBLANK('Export Data'!AY91)),"Drive Home: "&amp;'Export Data'!AY91,"")&amp;"  Meds? "&amp; 'Export Data'!BH91</f>
        <v xml:space="preserve">  Meds? </v>
      </c>
      <c r="E91" s="215" t="e">
        <f>IF(I91="179 Adult","Goat",VLOOKUP(A91,Contacts!$A$1:$F$103,3))</f>
        <v>#N/A</v>
      </c>
      <c r="F91" s="215" t="str">
        <f t="shared" si="4"/>
        <v xml:space="preserve">YY, </v>
      </c>
      <c r="G91" s="215">
        <f>'Export Data'!AA91</f>
        <v>0</v>
      </c>
      <c r="H91" s="215">
        <f>'Export Data'!Z91</f>
        <v>0</v>
      </c>
      <c r="I91" s="215">
        <f>'Export Data'!Y91</f>
        <v>0</v>
      </c>
      <c r="J91" s="218">
        <v>43832.663194444445</v>
      </c>
    </row>
    <row r="92" spans="1:10" x14ac:dyDescent="0.25">
      <c r="A92" s="215" t="str">
        <f>'Export Data'!X92&amp;", "&amp;'Export Data'!W92</f>
        <v xml:space="preserve">, </v>
      </c>
      <c r="B92" s="215" t="str">
        <f>IF('Export Data'!AS92="I will drive my scout, and I can drive other scouts TO camp.","DRIVE "&amp;'Export Data'!AT92,IF('Export Data'!AS92="I have arranged a ride for my scout TO camp..","Has Ride ("&amp;'Export Data'!AV92&amp;")",IF('Export Data'!AS92="I can drive ONLY my scout TO camp.","Has Ride (Family)",IF('Export Data'!AS92="Please find a ride for my scout TO camp.","Needs Ride",IF('Export Data'!AS92="My scout will drive themselves TO camp.","DRIVE (Self)","No Info")))))</f>
        <v>No Info</v>
      </c>
      <c r="C92" s="216" t="str">
        <f>IF('Export Data'!AW92="I will drive my scout, and I can drive other scouts HOME.","DRIVE "&amp;'Export Data'!AX92,IF('Export Data'!AW92="I have arranged a ride for my scout HOME.","Has Ride ("&amp;'Export Data'!AZ92&amp;")",IF('Export Data'!AW92="I can drive ONLY my scout HOME.","Has Ride (Family)",IF('Export Data'!AW92="Please find a ride for my scout HOME.","Needs Ride",IF('Export Data'!AW92="My scout will drive themselves HOME.","DRIVE (Self)","No Info")))))</f>
        <v>No Info</v>
      </c>
      <c r="D92" s="217" t="str">
        <f>IF(NOT(ISBLANK('Export Data'!AU92)),"Drive to Camp: "&amp;'Export Data'!AU92&amp;CHAR(10),"")&amp;IF(NOT(ISBLANK('Export Data'!AY92)),"Drive Home: "&amp;'Export Data'!AY92,"")&amp;"  Meds? "&amp; 'Export Data'!BH92</f>
        <v xml:space="preserve">  Meds? </v>
      </c>
      <c r="E92" s="215" t="e">
        <f>IF(I92="179 Adult","Goat",VLOOKUP(A92,Contacts!$A$1:$F$103,3))</f>
        <v>#N/A</v>
      </c>
      <c r="F92" s="215" t="str">
        <f t="shared" si="4"/>
        <v xml:space="preserve">YY, </v>
      </c>
      <c r="G92" s="215">
        <f>'Export Data'!AA92</f>
        <v>0</v>
      </c>
      <c r="H92" s="215">
        <f>'Export Data'!Z92</f>
        <v>0</v>
      </c>
      <c r="I92" s="215">
        <f>'Export Data'!Y92</f>
        <v>0</v>
      </c>
      <c r="J92" s="218">
        <v>43832.663194444445</v>
      </c>
    </row>
    <row r="93" spans="1:10" x14ac:dyDescent="0.25">
      <c r="A93" s="215" t="str">
        <f>'Export Data'!X93&amp;", "&amp;'Export Data'!W93</f>
        <v xml:space="preserve">, </v>
      </c>
      <c r="B93" s="215" t="str">
        <f>IF('Export Data'!AS93="I will drive my scout, and I can drive other scouts TO camp.","DRIVE "&amp;'Export Data'!AT93,IF('Export Data'!AS93="I have arranged a ride for my scout TO camp..","Has Ride ("&amp;'Export Data'!AV93&amp;")",IF('Export Data'!AS93="I can drive ONLY my scout TO camp.","Has Ride (Family)",IF('Export Data'!AS93="Please find a ride for my scout TO camp.","Needs Ride",IF('Export Data'!AS93="My scout will drive themselves TO camp.","DRIVE (Self)","No Info")))))</f>
        <v>No Info</v>
      </c>
      <c r="C93" s="216" t="str">
        <f>IF('Export Data'!AW93="I will drive my scout, and I can drive other scouts HOME.","DRIVE "&amp;'Export Data'!AX93,IF('Export Data'!AW93="I have arranged a ride for my scout HOME.","Has Ride ("&amp;'Export Data'!AZ93&amp;")",IF('Export Data'!AW93="I can drive ONLY my scout HOME.","Has Ride (Family)",IF('Export Data'!AW93="Please find a ride for my scout HOME.","Needs Ride",IF('Export Data'!AW93="My scout will drive themselves HOME.","DRIVE (Self)","No Info")))))</f>
        <v>No Info</v>
      </c>
      <c r="D93" s="217" t="str">
        <f>IF(NOT(ISBLANK('Export Data'!AU93)),"Drive to Camp: "&amp;'Export Data'!AU93&amp;CHAR(10),"")&amp;IF(NOT(ISBLANK('Export Data'!AY93)),"Drive Home: "&amp;'Export Data'!AY93,"")&amp;"  Meds? "&amp; 'Export Data'!BH93</f>
        <v xml:space="preserve">  Meds? </v>
      </c>
      <c r="E93" s="215" t="e">
        <f>IF(I93="179 Adult","Goat",VLOOKUP(A93,Contacts!$A$1:$F$103,3))</f>
        <v>#N/A</v>
      </c>
      <c r="F93" s="215" t="str">
        <f t="shared" si="4"/>
        <v xml:space="preserve">YY, </v>
      </c>
      <c r="G93" s="215">
        <f>'Export Data'!AA93</f>
        <v>0</v>
      </c>
      <c r="H93" s="215">
        <f>'Export Data'!Z93</f>
        <v>0</v>
      </c>
      <c r="I93" s="215">
        <f>'Export Data'!Y93</f>
        <v>0</v>
      </c>
      <c r="J93" s="218">
        <v>43832.663194444445</v>
      </c>
    </row>
    <row r="94" spans="1:10" x14ac:dyDescent="0.25">
      <c r="A94" s="215" t="str">
        <f>'Export Data'!X94&amp;", "&amp;'Export Data'!W94</f>
        <v xml:space="preserve">, </v>
      </c>
      <c r="B94" s="215" t="str">
        <f>IF('Export Data'!AS94="I will drive my scout, and I can drive other scouts TO camp.","DRIVE "&amp;'Export Data'!AT94,IF('Export Data'!AS94="I have arranged a ride for my scout TO camp..","Has Ride ("&amp;'Export Data'!AV94&amp;")",IF('Export Data'!AS94="I can drive ONLY my scout TO camp.","Has Ride (Family)",IF('Export Data'!AS94="Please find a ride for my scout TO camp.","Needs Ride",IF('Export Data'!AS94="My scout will drive themselves TO camp.","DRIVE (Self)","No Info")))))</f>
        <v>No Info</v>
      </c>
      <c r="C94" s="216" t="str">
        <f>IF('Export Data'!AW94="I will drive my scout, and I can drive other scouts HOME.","DRIVE "&amp;'Export Data'!AX94,IF('Export Data'!AW94="I have arranged a ride for my scout HOME.","Has Ride ("&amp;'Export Data'!AZ94&amp;")",IF('Export Data'!AW94="I can drive ONLY my scout HOME.","Has Ride (Family)",IF('Export Data'!AW94="Please find a ride for my scout HOME.","Needs Ride",IF('Export Data'!AW94="My scout will drive themselves HOME.","DRIVE (Self)","No Info")))))</f>
        <v>No Info</v>
      </c>
      <c r="D94" s="217" t="str">
        <f>IF(NOT(ISBLANK('Export Data'!AU94)),"Drive to Camp: "&amp;'Export Data'!AU94&amp;CHAR(10),"")&amp;IF(NOT(ISBLANK('Export Data'!AY94)),"Drive Home: "&amp;'Export Data'!AY94,"")&amp;"  Meds? "&amp; 'Export Data'!BH94</f>
        <v xml:space="preserve">  Meds? </v>
      </c>
      <c r="E94" s="215" t="e">
        <f>IF(I94="179 Adult","Goat",VLOOKUP(A94,Contacts!$A$1:$F$103,3))</f>
        <v>#N/A</v>
      </c>
      <c r="F94" s="215" t="str">
        <f t="shared" si="4"/>
        <v xml:space="preserve">YY, </v>
      </c>
      <c r="G94" s="215">
        <f>'Export Data'!AA94</f>
        <v>0</v>
      </c>
      <c r="H94" s="215">
        <f>'Export Data'!Z94</f>
        <v>0</v>
      </c>
      <c r="I94" s="215">
        <f>'Export Data'!Y94</f>
        <v>0</v>
      </c>
      <c r="J94" s="218">
        <v>43832.663194444445</v>
      </c>
    </row>
    <row r="95" spans="1:10" x14ac:dyDescent="0.25">
      <c r="A95" s="215" t="str">
        <f>'Export Data'!X95&amp;", "&amp;'Export Data'!W95</f>
        <v xml:space="preserve">, </v>
      </c>
      <c r="B95" s="215" t="str">
        <f>IF('Export Data'!AS95="I will drive my scout, and I can drive other scouts TO camp.","DRIVE "&amp;'Export Data'!AT95,IF('Export Data'!AS95="I have arranged a ride for my scout TO camp..","Has Ride ("&amp;'Export Data'!AV95&amp;")",IF('Export Data'!AS95="I can drive ONLY my scout TO camp.","Has Ride (Family)",IF('Export Data'!AS95="Please find a ride for my scout TO camp.","Needs Ride",IF('Export Data'!AS95="My scout will drive themselves TO camp.","DRIVE (Self)","No Info")))))</f>
        <v>No Info</v>
      </c>
      <c r="C95" s="216" t="str">
        <f>IF('Export Data'!AW95="I will drive my scout, and I can drive other scouts HOME.","DRIVE "&amp;'Export Data'!AX95,IF('Export Data'!AW95="I have arranged a ride for my scout HOME.","Has Ride ("&amp;'Export Data'!AZ95&amp;")",IF('Export Data'!AW95="I can drive ONLY my scout HOME.","Has Ride (Family)",IF('Export Data'!AW95="Please find a ride for my scout HOME.","Needs Ride",IF('Export Data'!AW95="My scout will drive themselves HOME.","DRIVE (Self)","No Info")))))</f>
        <v>No Info</v>
      </c>
      <c r="D95" s="217" t="str">
        <f>IF(NOT(ISBLANK('Export Data'!AU95)),"Drive to Camp: "&amp;'Export Data'!AU95&amp;CHAR(10),"")&amp;IF(NOT(ISBLANK('Export Data'!AY95)),"Drive Home: "&amp;'Export Data'!AY95,"")&amp;"  Meds? "&amp; 'Export Data'!BH95</f>
        <v xml:space="preserve">  Meds? </v>
      </c>
      <c r="E95" s="215" t="e">
        <f>IF(I95="179 Adult","Goat",VLOOKUP(A95,Contacts!$A$1:$F$103,3))</f>
        <v>#N/A</v>
      </c>
      <c r="F95" s="215" t="str">
        <f t="shared" si="4"/>
        <v xml:space="preserve">YY, </v>
      </c>
      <c r="G95" s="215">
        <f>'Export Data'!AA95</f>
        <v>0</v>
      </c>
      <c r="H95" s="215">
        <f>'Export Data'!Z95</f>
        <v>0</v>
      </c>
      <c r="I95" s="215">
        <f>'Export Data'!Y95</f>
        <v>0</v>
      </c>
      <c r="J95" s="218">
        <v>43832.663194444445</v>
      </c>
    </row>
    <row r="96" spans="1:10" x14ac:dyDescent="0.25">
      <c r="A96" s="215" t="str">
        <f>'Export Data'!X96&amp;", "&amp;'Export Data'!W96</f>
        <v xml:space="preserve">, </v>
      </c>
      <c r="B96" s="215" t="str">
        <f>IF('Export Data'!AS96="I will drive my scout, and I can drive other scouts TO camp.","DRIVE "&amp;'Export Data'!AT96,IF('Export Data'!AS96="I have arranged a ride for my scout TO camp..","Has Ride ("&amp;'Export Data'!AV96&amp;")",IF('Export Data'!AS96="I can drive ONLY my scout TO camp.","Has Ride (Family)",IF('Export Data'!AS96="Please find a ride for my scout TO camp.","Needs Ride",IF('Export Data'!AS96="My scout will drive themselves TO camp.","DRIVE (Self)","No Info")))))</f>
        <v>No Info</v>
      </c>
      <c r="C96" s="216" t="str">
        <f>IF('Export Data'!AW96="I will drive my scout, and I can drive other scouts HOME.","DRIVE "&amp;'Export Data'!AX96,IF('Export Data'!AW96="I have arranged a ride for my scout HOME.","Has Ride ("&amp;'Export Data'!AZ96&amp;")",IF('Export Data'!AW96="I can drive ONLY my scout HOME.","Has Ride (Family)",IF('Export Data'!AW96="Please find a ride for my scout HOME.","Needs Ride",IF('Export Data'!AW96="My scout will drive themselves HOME.","DRIVE (Self)","No Info")))))</f>
        <v>No Info</v>
      </c>
      <c r="D96" s="217" t="str">
        <f>IF(NOT(ISBLANK('Export Data'!AU96)),"Drive to Camp: "&amp;'Export Data'!AU96&amp;CHAR(10),"")&amp;IF(NOT(ISBLANK('Export Data'!AY96)),"Drive Home: "&amp;'Export Data'!AY96,"")&amp;"  Meds? "&amp; 'Export Data'!BH96</f>
        <v xml:space="preserve">  Meds? </v>
      </c>
      <c r="E96" s="215" t="e">
        <f>IF(I96="179 Adult","Goat",VLOOKUP(A96,Contacts!$A$1:$F$103,3))</f>
        <v>#N/A</v>
      </c>
      <c r="F96" s="215" t="str">
        <f t="shared" si="4"/>
        <v xml:space="preserve">YY, </v>
      </c>
      <c r="G96" s="215">
        <f>'Export Data'!AA96</f>
        <v>0</v>
      </c>
      <c r="H96" s="215">
        <f>'Export Data'!Z96</f>
        <v>0</v>
      </c>
      <c r="I96" s="215">
        <f>'Export Data'!Y96</f>
        <v>0</v>
      </c>
      <c r="J96" s="218">
        <v>43832.663194444445</v>
      </c>
    </row>
    <row r="97" spans="1:10" x14ac:dyDescent="0.25">
      <c r="A97" s="215" t="str">
        <f>'Export Data'!X97&amp;", "&amp;'Export Data'!W97</f>
        <v xml:space="preserve">, </v>
      </c>
      <c r="B97" s="215" t="str">
        <f>IF('Export Data'!AS97="I will drive my scout, and I can drive other scouts TO camp.","DRIVE "&amp;'Export Data'!AT97,IF('Export Data'!AS97="I have arranged a ride for my scout TO camp..","Has Ride ("&amp;'Export Data'!AV97&amp;")",IF('Export Data'!AS97="I can drive ONLY my scout TO camp.","Has Ride (Family)",IF('Export Data'!AS97="Please find a ride for my scout TO camp.","Needs Ride",IF('Export Data'!AS97="My scout will drive themselves TO camp.","DRIVE (Self)","No Info")))))</f>
        <v>No Info</v>
      </c>
      <c r="C97" s="216" t="str">
        <f>IF('Export Data'!AW97="I will drive my scout, and I can drive other scouts HOME.","DRIVE "&amp;'Export Data'!AX97,IF('Export Data'!AW97="I have arranged a ride for my scout HOME.","Has Ride ("&amp;'Export Data'!AZ97&amp;")",IF('Export Data'!AW97="I can drive ONLY my scout HOME.","Has Ride (Family)",IF('Export Data'!AW97="Please find a ride for my scout HOME.","Needs Ride",IF('Export Data'!AW97="My scout will drive themselves HOME.","DRIVE (Self)","No Info")))))</f>
        <v>No Info</v>
      </c>
      <c r="D97" s="217" t="str">
        <f>IF(NOT(ISBLANK('Export Data'!AU97)),"Drive to Camp: "&amp;'Export Data'!AU97&amp;CHAR(10),"")&amp;IF(NOT(ISBLANK('Export Data'!AY97)),"Drive Home: "&amp;'Export Data'!AY97,"")&amp;"  Meds? "&amp; 'Export Data'!BH97</f>
        <v xml:space="preserve">  Meds? </v>
      </c>
      <c r="E97" s="215" t="e">
        <f>IF(I97="179 Adult","Goat",VLOOKUP(A97,Contacts!$A$1:$F$103,3))</f>
        <v>#N/A</v>
      </c>
      <c r="F97" s="215" t="str">
        <f t="shared" si="4"/>
        <v xml:space="preserve">YY, </v>
      </c>
      <c r="G97" s="215">
        <f>'Export Data'!AA97</f>
        <v>0</v>
      </c>
      <c r="H97" s="215">
        <f>'Export Data'!Z97</f>
        <v>0</v>
      </c>
      <c r="I97" s="215">
        <f>'Export Data'!Y97</f>
        <v>0</v>
      </c>
      <c r="J97" s="218">
        <v>43832.663194444445</v>
      </c>
    </row>
    <row r="98" spans="1:10" x14ac:dyDescent="0.25">
      <c r="A98" s="215" t="str">
        <f>'Export Data'!X98&amp;", "&amp;'Export Data'!W98</f>
        <v xml:space="preserve">, </v>
      </c>
      <c r="B98" s="215" t="str">
        <f>IF('Export Data'!AS98="I will drive my scout, and I can drive other scouts TO camp.","DRIVE "&amp;'Export Data'!AT98,IF('Export Data'!AS98="I have arranged a ride for my scout TO camp..","Has Ride ("&amp;'Export Data'!AV98&amp;")",IF('Export Data'!AS98="I can drive ONLY my scout TO camp.","Has Ride (Family)",IF('Export Data'!AS98="Please find a ride for my scout TO camp.","Needs Ride",IF('Export Data'!AS98="My scout will drive themselves TO camp.","DRIVE (Self)","No Info")))))</f>
        <v>No Info</v>
      </c>
      <c r="C98" s="216" t="str">
        <f>IF('Export Data'!AW98="I will drive my scout, and I can drive other scouts HOME.","DRIVE "&amp;'Export Data'!AX98,IF('Export Data'!AW98="I have arranged a ride for my scout HOME.","Has Ride ("&amp;'Export Data'!AZ98&amp;")",IF('Export Data'!AW98="I can drive ONLY my scout HOME.","Has Ride (Family)",IF('Export Data'!AW98="Please find a ride for my scout HOME.","Needs Ride",IF('Export Data'!AW98="My scout will drive themselves HOME.","DRIVE (Self)","No Info")))))</f>
        <v>No Info</v>
      </c>
      <c r="D98" s="217" t="str">
        <f>IF(NOT(ISBLANK('Export Data'!AU98)),"Drive to Camp: "&amp;'Export Data'!AU98&amp;CHAR(10),"")&amp;IF(NOT(ISBLANK('Export Data'!AY98)),"Drive Home: "&amp;'Export Data'!AY98,"")&amp;"  Meds? "&amp; 'Export Data'!BH98</f>
        <v xml:space="preserve">  Meds? </v>
      </c>
      <c r="E98" s="215" t="e">
        <f>IF(I98="179 Adult","Goat",VLOOKUP(A98,Contacts!$A$1:$F$103,3))</f>
        <v>#N/A</v>
      </c>
      <c r="F98" s="215" t="str">
        <f t="shared" si="4"/>
        <v xml:space="preserve">YY, </v>
      </c>
      <c r="G98" s="215">
        <f>'Export Data'!AA98</f>
        <v>0</v>
      </c>
      <c r="H98" s="215">
        <f>'Export Data'!Z98</f>
        <v>0</v>
      </c>
      <c r="I98" s="215">
        <f>'Export Data'!Y98</f>
        <v>0</v>
      </c>
      <c r="J98" s="218">
        <v>43832.663194444445</v>
      </c>
    </row>
    <row r="99" spans="1:10" x14ac:dyDescent="0.25">
      <c r="A99" s="215" t="str">
        <f>'Export Data'!X99&amp;", "&amp;'Export Data'!W99</f>
        <v xml:space="preserve">, </v>
      </c>
      <c r="B99" s="215" t="str">
        <f>IF('Export Data'!AS99="I will drive my scout, and I can drive other scouts TO camp.","DRIVE "&amp;'Export Data'!AT99,IF('Export Data'!AS99="I have arranged a ride for my scout TO camp..","Has Ride ("&amp;'Export Data'!AV99&amp;")",IF('Export Data'!AS99="I can drive ONLY my scout TO camp.","Has Ride (Family)",IF('Export Data'!AS99="Please find a ride for my scout TO camp.","Needs Ride",IF('Export Data'!AS99="My scout will drive themselves TO camp.","DRIVE (Self)","No Info")))))</f>
        <v>No Info</v>
      </c>
      <c r="C99" s="216" t="str">
        <f>IF('Export Data'!AW99="I will drive my scout, and I can drive other scouts HOME.","DRIVE "&amp;'Export Data'!AX99,IF('Export Data'!AW99="I have arranged a ride for my scout HOME.","Has Ride ("&amp;'Export Data'!AZ99&amp;")",IF('Export Data'!AW99="I can drive ONLY my scout HOME.","Has Ride (Family)",IF('Export Data'!AW99="Please find a ride for my scout HOME.","Needs Ride",IF('Export Data'!AW99="My scout will drive themselves HOME.","DRIVE (Self)","No Info")))))</f>
        <v>No Info</v>
      </c>
      <c r="D99" s="217" t="str">
        <f>IF(NOT(ISBLANK('Export Data'!AU99)),"Drive to Camp: "&amp;'Export Data'!AU99&amp;CHAR(10),"")&amp;IF(NOT(ISBLANK('Export Data'!AY99)),"Drive Home: "&amp;'Export Data'!AY99,"")&amp;"  Meds? "&amp; 'Export Data'!BH99</f>
        <v xml:space="preserve">  Meds? </v>
      </c>
      <c r="E99" s="215" t="e">
        <f>IF(I99="179 Adult","Goat",VLOOKUP(A99,Contacts!$A$1:$F$103,3))</f>
        <v>#N/A</v>
      </c>
      <c r="F99" s="215" t="str">
        <f t="shared" si="4"/>
        <v xml:space="preserve">YY, </v>
      </c>
      <c r="G99" s="215">
        <f>'Export Data'!AA99</f>
        <v>0</v>
      </c>
      <c r="H99" s="215">
        <f>'Export Data'!Z99</f>
        <v>0</v>
      </c>
      <c r="I99" s="215">
        <f>'Export Data'!Y99</f>
        <v>0</v>
      </c>
      <c r="J99" s="218">
        <v>43832.663194444445</v>
      </c>
    </row>
    <row r="100" spans="1:10" x14ac:dyDescent="0.25">
      <c r="A100" s="215" t="str">
        <f>'Export Data'!X100&amp;", "&amp;'Export Data'!W100</f>
        <v xml:space="preserve">, </v>
      </c>
      <c r="B100" s="215" t="str">
        <f>IF('Export Data'!AS100="I will drive my scout, and I can drive other scouts TO camp.","DRIVE "&amp;'Export Data'!AT100,IF('Export Data'!AS100="I have arranged a ride for my scout TO camp..","Has Ride ("&amp;'Export Data'!AV100&amp;")",IF('Export Data'!AS100="I can drive ONLY my scout TO camp.","Has Ride (Family)",IF('Export Data'!AS100="Please find a ride for my scout TO camp.","Needs Ride",IF('Export Data'!AS100="My scout will drive themselves TO camp.","DRIVE (Self)","No Info")))))</f>
        <v>No Info</v>
      </c>
      <c r="C100" s="216" t="str">
        <f>IF('Export Data'!AW100="I will drive my scout, and I can drive other scouts HOME.","DRIVE "&amp;'Export Data'!AX100,IF('Export Data'!AW100="I have arranged a ride for my scout HOME.","Has Ride ("&amp;'Export Data'!AZ100&amp;")",IF('Export Data'!AW100="I can drive ONLY my scout HOME.","Has Ride (Family)",IF('Export Data'!AW100="Please find a ride for my scout HOME.","Needs Ride",IF('Export Data'!AW100="My scout will drive themselves HOME.","DRIVE (Self)","No Info")))))</f>
        <v>No Info</v>
      </c>
      <c r="D100" s="217" t="str">
        <f>IF(NOT(ISBLANK('Export Data'!AU100)),"Drive to Camp: "&amp;'Export Data'!AU100&amp;CHAR(10),"")&amp;IF(NOT(ISBLANK('Export Data'!AY100)),"Drive Home: "&amp;'Export Data'!AY100,"")&amp;"  Meds? "&amp; 'Export Data'!BH100</f>
        <v xml:space="preserve">  Meds? </v>
      </c>
      <c r="E100" s="215" t="e">
        <f>IF(I100="179 Adult","Goat",VLOOKUP(A100,Contacts!$A$1:$F$103,3))</f>
        <v>#N/A</v>
      </c>
      <c r="F100" s="215" t="str">
        <f t="shared" si="4"/>
        <v xml:space="preserve">YY, </v>
      </c>
      <c r="G100" s="215">
        <f>'Export Data'!AA100</f>
        <v>0</v>
      </c>
      <c r="H100" s="215">
        <f>'Export Data'!Z100</f>
        <v>0</v>
      </c>
      <c r="I100" s="215">
        <f>'Export Data'!Y100</f>
        <v>0</v>
      </c>
      <c r="J100" s="218">
        <v>43832.663194444445</v>
      </c>
    </row>
    <row r="101" spans="1:10" x14ac:dyDescent="0.25">
      <c r="A101" s="215" t="str">
        <f>'Export Data'!X101&amp;", "&amp;'Export Data'!W101</f>
        <v xml:space="preserve">, </v>
      </c>
      <c r="B101" s="215" t="str">
        <f>IF('Export Data'!AS101="I will drive my scout, and I can drive other scouts TO camp.","DRIVE "&amp;'Export Data'!AT101,IF('Export Data'!AS101="I have arranged a ride for my scout TO camp..","Has Ride ("&amp;'Export Data'!AV101&amp;")",IF('Export Data'!AS101="I can drive ONLY my scout TO camp.","Has Ride (Family)",IF('Export Data'!AS101="Please find a ride for my scout TO camp.","Needs Ride",IF('Export Data'!AS101="My scout will drive themselves TO camp.","DRIVE (Self)","No Info")))))</f>
        <v>No Info</v>
      </c>
      <c r="C101" s="216" t="str">
        <f>IF('Export Data'!AW101="I will drive my scout, and I can drive other scouts HOME.","DRIVE "&amp;'Export Data'!AX101,IF('Export Data'!AW101="I have arranged a ride for my scout HOME.","Has Ride ("&amp;'Export Data'!AZ101&amp;")",IF('Export Data'!AW101="I can drive ONLY my scout HOME.","Has Ride (Family)",IF('Export Data'!AW101="Please find a ride for my scout HOME.","Needs Ride",IF('Export Data'!AW101="My scout will drive themselves HOME.","DRIVE (Self)","No Info")))))</f>
        <v>No Info</v>
      </c>
      <c r="D101" s="217" t="str">
        <f>IF(NOT(ISBLANK('Export Data'!AU101)),"Drive to Camp: "&amp;'Export Data'!AU101&amp;CHAR(10),"")&amp;IF(NOT(ISBLANK('Export Data'!AY101)),"Drive Home: "&amp;'Export Data'!AY101,"")&amp;"  Meds? "&amp; 'Export Data'!BH101</f>
        <v xml:space="preserve">  Meds? </v>
      </c>
      <c r="E101" s="215" t="e">
        <f>IF(I101="179 Adult","Goat",VLOOKUP(A101,Contacts!$A$1:$F$103,3))</f>
        <v>#N/A</v>
      </c>
      <c r="F101" s="215" t="str">
        <f t="shared" si="4"/>
        <v xml:space="preserve">YY, </v>
      </c>
      <c r="G101" s="215">
        <f>'Export Data'!AA101</f>
        <v>0</v>
      </c>
      <c r="H101" s="215">
        <f>'Export Data'!Z101</f>
        <v>0</v>
      </c>
      <c r="I101" s="215">
        <f>'Export Data'!Y101</f>
        <v>0</v>
      </c>
      <c r="J101" s="218">
        <v>43832.663194444445</v>
      </c>
    </row>
    <row r="102" spans="1:10" x14ac:dyDescent="0.25">
      <c r="A102" s="215" t="str">
        <f>'Export Data'!X102&amp;", "&amp;'Export Data'!W102</f>
        <v xml:space="preserve">, </v>
      </c>
      <c r="B102" s="215" t="str">
        <f>IF('Export Data'!AS102="I will drive my scout, and I can drive other scouts TO camp.","DRIVE "&amp;'Export Data'!AT102,IF('Export Data'!AS102="I have arranged a ride for my scout TO camp..","Has Ride ("&amp;'Export Data'!AV102&amp;")",IF('Export Data'!AS102="I can drive ONLY my scout TO camp.","Has Ride (Family)",IF('Export Data'!AS102="Please find a ride for my scout TO camp.","Needs Ride",IF('Export Data'!AS102="My scout will drive themselves TO camp.","DRIVE (Self)","No Info")))))</f>
        <v>No Info</v>
      </c>
      <c r="C102" s="216" t="str">
        <f>IF('Export Data'!AW102="I will drive my scout, and I can drive other scouts HOME.","DRIVE "&amp;'Export Data'!AX102,IF('Export Data'!AW102="I have arranged a ride for my scout HOME.","Has Ride ("&amp;'Export Data'!AZ102&amp;")",IF('Export Data'!AW102="I can drive ONLY my scout HOME.","Has Ride (Family)",IF('Export Data'!AW102="Please find a ride for my scout HOME.","Needs Ride",IF('Export Data'!AW102="My scout will drive themselves HOME.","DRIVE (Self)","No Info")))))</f>
        <v>No Info</v>
      </c>
      <c r="D102" s="217" t="str">
        <f>IF(NOT(ISBLANK('Export Data'!AU102)),"Drive to Camp: "&amp;'Export Data'!AU102&amp;CHAR(10),"")&amp;IF(NOT(ISBLANK('Export Data'!AY102)),"Drive Home: "&amp;'Export Data'!AY102,"")&amp;"  Meds? "&amp; 'Export Data'!BH102</f>
        <v xml:space="preserve">  Meds? </v>
      </c>
      <c r="E102" s="215" t="e">
        <f>IF(I102="179 Adult","Goat",VLOOKUP(A102,Contacts!$A$1:$F$103,3))</f>
        <v>#N/A</v>
      </c>
      <c r="F102" s="215" t="str">
        <f t="shared" si="4"/>
        <v xml:space="preserve">YY, </v>
      </c>
      <c r="G102" s="215">
        <f>'Export Data'!AA102</f>
        <v>0</v>
      </c>
      <c r="H102" s="215">
        <f>'Export Data'!Z102</f>
        <v>0</v>
      </c>
      <c r="I102" s="215">
        <f>'Export Data'!Y102</f>
        <v>0</v>
      </c>
      <c r="J102" s="218">
        <v>43832.663194444445</v>
      </c>
    </row>
    <row r="103" spans="1:10" x14ac:dyDescent="0.25">
      <c r="A103" s="215" t="str">
        <f>'Export Data'!X103&amp;", "&amp;'Export Data'!W103</f>
        <v xml:space="preserve">, </v>
      </c>
      <c r="B103" s="215" t="str">
        <f>IF('Export Data'!AS103="I will drive my scout, and I can drive other scouts TO camp.","DRIVE "&amp;'Export Data'!AT103,IF('Export Data'!AS103="I have arranged a ride for my scout TO camp..","Has Ride ("&amp;'Export Data'!AV103&amp;")",IF('Export Data'!AS103="I can drive ONLY my scout TO camp.","Has Ride (Family)",IF('Export Data'!AS103="Please find a ride for my scout TO camp.","Needs Ride",IF('Export Data'!AS103="My scout will drive themselves TO camp.","DRIVE (Self)","No Info")))))</f>
        <v>No Info</v>
      </c>
      <c r="C103" s="216" t="str">
        <f>IF('Export Data'!AW103="I will drive my scout, and I can drive other scouts HOME.","DRIVE "&amp;'Export Data'!AX103,IF('Export Data'!AW103="I have arranged a ride for my scout HOME.","Has Ride ("&amp;'Export Data'!AZ103&amp;")",IF('Export Data'!AW103="I can drive ONLY my scout HOME.","Has Ride (Family)",IF('Export Data'!AW103="Please find a ride for my scout HOME.","Needs Ride",IF('Export Data'!AW103="My scout will drive themselves HOME.","DRIVE (Self)","No Info")))))</f>
        <v>No Info</v>
      </c>
      <c r="D103" s="217" t="str">
        <f>IF(NOT(ISBLANK('Export Data'!AU103)),"Drive to Camp: "&amp;'Export Data'!AU103&amp;CHAR(10),"")&amp;IF(NOT(ISBLANK('Export Data'!AY103)),"Drive Home: "&amp;'Export Data'!AY103,"")&amp;"  Meds? "&amp; 'Export Data'!BH103</f>
        <v xml:space="preserve">  Meds? </v>
      </c>
      <c r="E103" s="215" t="e">
        <f>IF(I103="179 Adult","Goat",VLOOKUP(A103,Contacts!$A$1:$F$103,3))</f>
        <v>#N/A</v>
      </c>
      <c r="F103" s="215" t="str">
        <f t="shared" si="4"/>
        <v xml:space="preserve">YY, </v>
      </c>
      <c r="G103" s="215">
        <f>'Export Data'!AA103</f>
        <v>0</v>
      </c>
      <c r="H103" s="215">
        <f>'Export Data'!Z103</f>
        <v>0</v>
      </c>
      <c r="I103" s="215">
        <f>'Export Data'!Y103</f>
        <v>0</v>
      </c>
      <c r="J103" s="218">
        <v>43832.663194444445</v>
      </c>
    </row>
    <row r="104" spans="1:10" x14ac:dyDescent="0.25">
      <c r="A104" s="215" t="str">
        <f>'Export Data'!X104&amp;", "&amp;'Export Data'!W104</f>
        <v xml:space="preserve">, </v>
      </c>
      <c r="B104" s="215" t="str">
        <f>IF('Export Data'!AS104="I will drive my scout, and I can drive other scouts TO camp.","DRIVE "&amp;'Export Data'!AT104,IF('Export Data'!AS104="I have arranged a ride for my scout TO camp..","Has Ride ("&amp;'Export Data'!AV104&amp;")",IF('Export Data'!AS104="I can drive ONLY my scout TO camp.","Has Ride (Family)",IF('Export Data'!AS104="Please find a ride for my scout TO camp.","Needs Ride",IF('Export Data'!AS104="My scout will drive themselves TO camp.","DRIVE (Self)","No Info")))))</f>
        <v>No Info</v>
      </c>
      <c r="C104" s="216" t="str">
        <f>IF('Export Data'!AW104="I will drive my scout, and I can drive other scouts HOME.","DRIVE "&amp;'Export Data'!AX104,IF('Export Data'!AW104="I have arranged a ride for my scout HOME.","Has Ride ("&amp;'Export Data'!AZ104&amp;")",IF('Export Data'!AW104="I can drive ONLY my scout HOME.","Has Ride (Family)",IF('Export Data'!AW104="Please find a ride for my scout HOME.","Needs Ride",IF('Export Data'!AW104="My scout will drive themselves HOME.","DRIVE (Self)","No Info")))))</f>
        <v>No Info</v>
      </c>
      <c r="D104" s="217" t="str">
        <f>IF(NOT(ISBLANK('Export Data'!AU104)),"Drive to Camp: "&amp;'Export Data'!AU104&amp;CHAR(10),"")&amp;IF(NOT(ISBLANK('Export Data'!AY104)),"Drive Home: "&amp;'Export Data'!AY104,"")&amp;"  Meds? "&amp; 'Export Data'!BH104</f>
        <v xml:space="preserve">  Meds? </v>
      </c>
      <c r="E104" s="215" t="e">
        <f>IF(I104="179 Adult","Goat",VLOOKUP(A104,Contacts!$A$1:$F$103,3))</f>
        <v>#N/A</v>
      </c>
      <c r="F104" s="215" t="str">
        <f t="shared" si="4"/>
        <v xml:space="preserve">YY, </v>
      </c>
      <c r="G104" s="215">
        <f>'Export Data'!AA104</f>
        <v>0</v>
      </c>
      <c r="H104" s="215">
        <f>'Export Data'!Z104</f>
        <v>0</v>
      </c>
      <c r="I104" s="215">
        <f>'Export Data'!Y104</f>
        <v>0</v>
      </c>
      <c r="J104" s="218">
        <v>43832.663194444445</v>
      </c>
    </row>
    <row r="105" spans="1:10" x14ac:dyDescent="0.25">
      <c r="A105" s="215" t="str">
        <f>'Export Data'!X105&amp;", "&amp;'Export Data'!W105</f>
        <v xml:space="preserve">, </v>
      </c>
      <c r="B105" s="215" t="str">
        <f>IF('Export Data'!AS105="I will drive my scout, and I can drive other scouts TO camp.","DRIVE "&amp;'Export Data'!AT105,IF('Export Data'!AS105="I have arranged a ride for my scout TO camp..","Has Ride ("&amp;'Export Data'!AV105&amp;")",IF('Export Data'!AS105="I can drive ONLY my scout TO camp.","Has Ride (Family)",IF('Export Data'!AS105="Please find a ride for my scout TO camp.","Needs Ride",IF('Export Data'!AS105="My scout will drive themselves TO camp.","DRIVE (Self)","No Info")))))</f>
        <v>No Info</v>
      </c>
      <c r="C105" s="216" t="str">
        <f>IF('Export Data'!AW105="I will drive my scout, and I can drive other scouts HOME.","DRIVE "&amp;'Export Data'!AX105,IF('Export Data'!AW105="I have arranged a ride for my scout HOME.","Has Ride ("&amp;'Export Data'!AZ105&amp;")",IF('Export Data'!AW105="I can drive ONLY my scout HOME.","Has Ride (Family)",IF('Export Data'!AW105="Please find a ride for my scout HOME.","Needs Ride",IF('Export Data'!AW105="My scout will drive themselves HOME.","DRIVE (Self)","No Info")))))</f>
        <v>No Info</v>
      </c>
      <c r="D105" s="217" t="str">
        <f>IF(NOT(ISBLANK('Export Data'!AU105)),"Drive to Camp: "&amp;'Export Data'!AU105&amp;CHAR(10),"")&amp;IF(NOT(ISBLANK('Export Data'!AY105)),"Drive Home: "&amp;'Export Data'!AY105,"")&amp;"  Meds? "&amp; 'Export Data'!BH105</f>
        <v xml:space="preserve">  Meds? </v>
      </c>
      <c r="E105" s="215" t="e">
        <f>IF(I105="179 Adult","Goat",VLOOKUP(A105,Contacts!$A$1:$F$103,3))</f>
        <v>#N/A</v>
      </c>
      <c r="F105" s="215" t="str">
        <f t="shared" si="4"/>
        <v xml:space="preserve">YY, </v>
      </c>
      <c r="G105" s="215">
        <f>'Export Data'!AA105</f>
        <v>0</v>
      </c>
      <c r="H105" s="215">
        <f>'Export Data'!Z105</f>
        <v>0</v>
      </c>
      <c r="I105" s="215">
        <f>'Export Data'!Y105</f>
        <v>0</v>
      </c>
      <c r="J105" s="218">
        <v>43832.663194444445</v>
      </c>
    </row>
    <row r="106" spans="1:10" x14ac:dyDescent="0.25">
      <c r="A106" s="215" t="str">
        <f>'Export Data'!X106&amp;", "&amp;'Export Data'!W106</f>
        <v xml:space="preserve">, </v>
      </c>
      <c r="B106" s="215" t="str">
        <f>IF('Export Data'!AS106="I will drive my scout, and I can drive other scouts TO camp.","DRIVE "&amp;'Export Data'!AT106,IF('Export Data'!AS106="I have arranged a ride for my scout TO camp..","Has Ride ("&amp;'Export Data'!AV106&amp;")",IF('Export Data'!AS106="I can drive ONLY my scout TO camp.","Has Ride (Family)",IF('Export Data'!AS106="Please find a ride for my scout TO camp.","Needs Ride",IF('Export Data'!AS106="My scout will drive themselves TO camp.","DRIVE (Self)","No Info")))))</f>
        <v>No Info</v>
      </c>
      <c r="C106" s="216" t="str">
        <f>IF('Export Data'!AW106="I will drive my scout, and I can drive other scouts HOME.","DRIVE "&amp;'Export Data'!AX106,IF('Export Data'!AW106="I have arranged a ride for my scout HOME.","Has Ride ("&amp;'Export Data'!AZ106&amp;")",IF('Export Data'!AW106="I can drive ONLY my scout HOME.","Has Ride (Family)",IF('Export Data'!AW106="Please find a ride for my scout HOME.","Needs Ride",IF('Export Data'!AW106="My scout will drive themselves HOME.","DRIVE (Self)","No Info")))))</f>
        <v>No Info</v>
      </c>
      <c r="D106" s="217" t="str">
        <f>IF(NOT(ISBLANK('Export Data'!AU106)),"Drive to Camp: "&amp;'Export Data'!AU106&amp;CHAR(10),"")&amp;IF(NOT(ISBLANK('Export Data'!AY106)),"Drive Home: "&amp;'Export Data'!AY106,"")&amp;"  Meds? "&amp; 'Export Data'!BH106</f>
        <v xml:space="preserve">  Meds? </v>
      </c>
      <c r="E106" s="215" t="e">
        <f>IF(I106="179 Adult","Goat",VLOOKUP(A106,Contacts!$A$1:$F$103,3))</f>
        <v>#N/A</v>
      </c>
      <c r="F106" s="215" t="str">
        <f t="shared" si="4"/>
        <v xml:space="preserve">YY, </v>
      </c>
      <c r="G106" s="215">
        <f>'Export Data'!AA106</f>
        <v>0</v>
      </c>
      <c r="H106" s="215">
        <f>'Export Data'!Z106</f>
        <v>0</v>
      </c>
      <c r="I106" s="215">
        <f>'Export Data'!Y106</f>
        <v>0</v>
      </c>
      <c r="J106" s="218">
        <v>43832.663194444445</v>
      </c>
    </row>
    <row r="107" spans="1:10" x14ac:dyDescent="0.25">
      <c r="A107" s="215" t="str">
        <f>'Export Data'!X107&amp;", "&amp;'Export Data'!W107</f>
        <v xml:space="preserve">, </v>
      </c>
      <c r="B107" s="215" t="str">
        <f>IF('Export Data'!AS107="I will drive my scout, and I can drive other scouts TO camp.","DRIVE "&amp;'Export Data'!AT107,IF('Export Data'!AS107="I have arranged a ride for my scout TO camp..","Has Ride ("&amp;'Export Data'!AV107&amp;")",IF('Export Data'!AS107="I can drive ONLY my scout TO camp.","Has Ride (Family)",IF('Export Data'!AS107="Please find a ride for my scout TO camp.","Needs Ride",IF('Export Data'!AS107="My scout will drive themselves TO camp.","DRIVE (Self)","No Info")))))</f>
        <v>No Info</v>
      </c>
      <c r="C107" s="216" t="str">
        <f>IF('Export Data'!AW107="I will drive my scout, and I can drive other scouts HOME.","DRIVE "&amp;'Export Data'!AX107,IF('Export Data'!AW107="I have arranged a ride for my scout HOME.","Has Ride ("&amp;'Export Data'!AZ107&amp;")",IF('Export Data'!AW107="I can drive ONLY my scout HOME.","Has Ride (Family)",IF('Export Data'!AW107="Please find a ride for my scout HOME.","Needs Ride",IF('Export Data'!AW107="My scout will drive themselves HOME.","DRIVE (Self)","No Info")))))</f>
        <v>No Info</v>
      </c>
      <c r="D107" s="217" t="str">
        <f>IF(NOT(ISBLANK('Export Data'!AU107)),"Drive to Camp: "&amp;'Export Data'!AU107&amp;CHAR(10),"")&amp;IF(NOT(ISBLANK('Export Data'!AY107)),"Drive Home: "&amp;'Export Data'!AY107,"")&amp;"  Meds? "&amp; 'Export Data'!BH107</f>
        <v xml:space="preserve">  Meds? </v>
      </c>
      <c r="E107" s="215" t="e">
        <f>IF(I107="179 Adult","Goat",VLOOKUP(A107,Contacts!$A$1:$F$103,3))</f>
        <v>#N/A</v>
      </c>
      <c r="F107" s="215" t="str">
        <f t="shared" si="4"/>
        <v xml:space="preserve">YY, </v>
      </c>
      <c r="G107" s="215">
        <f>'Export Data'!AA107</f>
        <v>0</v>
      </c>
      <c r="H107" s="215">
        <f>'Export Data'!Z107</f>
        <v>0</v>
      </c>
      <c r="I107" s="215">
        <f>'Export Data'!Y107</f>
        <v>0</v>
      </c>
      <c r="J107" s="218">
        <v>43832.663194444445</v>
      </c>
    </row>
    <row r="108" spans="1:10" x14ac:dyDescent="0.25">
      <c r="A108" s="215" t="str">
        <f>'Export Data'!X108&amp;", "&amp;'Export Data'!W108</f>
        <v xml:space="preserve">, </v>
      </c>
      <c r="B108" s="215" t="str">
        <f>IF('Export Data'!AS108="I will drive my scout, and I can drive other scouts TO camp.","DRIVE "&amp;'Export Data'!AT108,IF('Export Data'!AS108="I have arranged a ride for my scout TO camp..","Has Ride ("&amp;'Export Data'!AV108&amp;")",IF('Export Data'!AS108="I can drive ONLY my scout TO camp.","Has Ride (Family)",IF('Export Data'!AS108="Please find a ride for my scout TO camp.","Needs Ride",IF('Export Data'!AS108="My scout will drive themselves TO camp.","DRIVE (Self)","No Info")))))</f>
        <v>No Info</v>
      </c>
      <c r="C108" s="216" t="str">
        <f>IF('Export Data'!AW108="I will drive my scout, and I can drive other scouts HOME.","DRIVE "&amp;'Export Data'!AX108,IF('Export Data'!AW108="I have arranged a ride for my scout HOME.","Has Ride ("&amp;'Export Data'!AZ108&amp;")",IF('Export Data'!AW108="I can drive ONLY my scout HOME.","Has Ride (Family)",IF('Export Data'!AW108="Please find a ride for my scout HOME.","Needs Ride",IF('Export Data'!AW108="My scout will drive themselves HOME.","DRIVE (Self)","No Info")))))</f>
        <v>No Info</v>
      </c>
      <c r="D108" s="217" t="str">
        <f>IF(NOT(ISBLANK('Export Data'!AU108)),"Drive to Camp: "&amp;'Export Data'!AU108&amp;CHAR(10),"")&amp;IF(NOT(ISBLANK('Export Data'!AY108)),"Drive Home: "&amp;'Export Data'!AY108,"")&amp;"  Meds? "&amp; 'Export Data'!BH108</f>
        <v xml:space="preserve">  Meds? </v>
      </c>
      <c r="E108" s="215" t="e">
        <f>IF(I108="179 Adult","Goat",VLOOKUP(A108,Contacts!$A$1:$F$103,3))</f>
        <v>#N/A</v>
      </c>
      <c r="F108" s="215" t="str">
        <f t="shared" si="4"/>
        <v xml:space="preserve">YY, </v>
      </c>
      <c r="G108" s="215">
        <f>'Export Data'!AA108</f>
        <v>0</v>
      </c>
      <c r="H108" s="215">
        <f>'Export Data'!Z108</f>
        <v>0</v>
      </c>
      <c r="I108" s="215">
        <f>'Export Data'!Y108</f>
        <v>0</v>
      </c>
      <c r="J108" s="218">
        <v>43832.663194444445</v>
      </c>
    </row>
    <row r="109" spans="1:10" x14ac:dyDescent="0.25">
      <c r="A109" s="215" t="str">
        <f>'Export Data'!X109&amp;", "&amp;'Export Data'!W109</f>
        <v xml:space="preserve">, </v>
      </c>
      <c r="B109" s="215" t="str">
        <f>IF('Export Data'!AS109="I will drive my scout, and I can drive other scouts TO camp.","DRIVE "&amp;'Export Data'!AT109,IF('Export Data'!AS109="I have arranged a ride for my scout TO camp..","Has Ride ("&amp;'Export Data'!AV109&amp;")",IF('Export Data'!AS109="I can drive ONLY my scout TO camp.","Has Ride (Family)",IF('Export Data'!AS109="Please find a ride for my scout TO camp.","Needs Ride",IF('Export Data'!AS109="My scout will drive themselves TO camp.","DRIVE (Self)","No Info")))))</f>
        <v>No Info</v>
      </c>
      <c r="C109" s="216" t="str">
        <f>IF('Export Data'!AW109="I will drive my scout, and I can drive other scouts HOME.","DRIVE "&amp;'Export Data'!AX109,IF('Export Data'!AW109="I have arranged a ride for my scout HOME.","Has Ride ("&amp;'Export Data'!AZ109&amp;")",IF('Export Data'!AW109="I can drive ONLY my scout HOME.","Has Ride (Family)",IF('Export Data'!AW109="Please find a ride for my scout HOME.","Needs Ride",IF('Export Data'!AW109="My scout will drive themselves HOME.","DRIVE (Self)","No Info")))))</f>
        <v>No Info</v>
      </c>
      <c r="D109" s="217" t="str">
        <f>IF(NOT(ISBLANK('Export Data'!AU109)),"Drive to Camp: "&amp;'Export Data'!AU109&amp;CHAR(10),"")&amp;IF(NOT(ISBLANK('Export Data'!AY109)),"Drive Home: "&amp;'Export Data'!AY109,"")&amp;"  Meds? "&amp; 'Export Data'!BH109</f>
        <v xml:space="preserve">  Meds? </v>
      </c>
      <c r="E109" s="215" t="e">
        <f>IF(I109="179 Adult","Goat",VLOOKUP(A109,Contacts!$A$1:$F$103,3))</f>
        <v>#N/A</v>
      </c>
      <c r="F109" s="215" t="str">
        <f t="shared" si="4"/>
        <v xml:space="preserve">YY, </v>
      </c>
      <c r="G109" s="215">
        <f>'Export Data'!AA109</f>
        <v>0</v>
      </c>
      <c r="H109" s="215">
        <f>'Export Data'!Z109</f>
        <v>0</v>
      </c>
      <c r="I109" s="215">
        <f>'Export Data'!Y109</f>
        <v>0</v>
      </c>
      <c r="J109" s="218">
        <v>43832.663194444445</v>
      </c>
    </row>
    <row r="110" spans="1:10" x14ac:dyDescent="0.25">
      <c r="A110" s="215" t="str">
        <f>'Export Data'!X110&amp;", "&amp;'Export Data'!W110</f>
        <v xml:space="preserve">, </v>
      </c>
      <c r="B110" s="215" t="str">
        <f>IF('Export Data'!AS110="I will drive my scout, and I can drive other scouts TO camp.","DRIVE "&amp;'Export Data'!AT110,IF('Export Data'!AS110="I have arranged a ride for my scout TO camp..","Has Ride ("&amp;'Export Data'!AV110&amp;")",IF('Export Data'!AS110="I can drive ONLY my scout TO camp.","Has Ride (Family)",IF('Export Data'!AS110="Please find a ride for my scout TO camp.","Needs Ride",IF('Export Data'!AS110="My scout will drive themselves TO camp.","DRIVE (Self)","No Info")))))</f>
        <v>No Info</v>
      </c>
      <c r="C110" s="216" t="str">
        <f>IF('Export Data'!AW110="I will drive my scout, and I can drive other scouts HOME.","DRIVE "&amp;'Export Data'!AX110,IF('Export Data'!AW110="I have arranged a ride for my scout HOME.","Has Ride ("&amp;'Export Data'!AZ110&amp;")",IF('Export Data'!AW110="I can drive ONLY my scout HOME.","Has Ride (Family)",IF('Export Data'!AW110="Please find a ride for my scout HOME.","Needs Ride",IF('Export Data'!AW110="My scout will drive themselves HOME.","DRIVE (Self)","No Info")))))</f>
        <v>No Info</v>
      </c>
      <c r="D110" s="217" t="str">
        <f>IF(NOT(ISBLANK('Export Data'!AU110)),"Drive to Camp: "&amp;'Export Data'!AU110&amp;CHAR(10),"")&amp;IF(NOT(ISBLANK('Export Data'!AY110)),"Drive Home: "&amp;'Export Data'!AY110,"")&amp;"  Meds? "&amp; 'Export Data'!BH110</f>
        <v xml:space="preserve">  Meds? </v>
      </c>
      <c r="E110" s="215" t="e">
        <f>IF(I110="179 Adult","Goat",VLOOKUP(A110,Contacts!$A$1:$F$103,3))</f>
        <v>#N/A</v>
      </c>
      <c r="F110" s="215" t="str">
        <f t="shared" si="4"/>
        <v xml:space="preserve">YY, </v>
      </c>
      <c r="G110" s="215">
        <f>'Export Data'!AA110</f>
        <v>0</v>
      </c>
      <c r="H110" s="215">
        <f>'Export Data'!Z110</f>
        <v>0</v>
      </c>
      <c r="I110" s="215">
        <f>'Export Data'!Y110</f>
        <v>0</v>
      </c>
      <c r="J110" s="218">
        <v>43832.663194444445</v>
      </c>
    </row>
    <row r="111" spans="1:10" x14ac:dyDescent="0.25">
      <c r="A111" s="215" t="str">
        <f>'Export Data'!X111&amp;", "&amp;'Export Data'!W111</f>
        <v xml:space="preserve">, </v>
      </c>
      <c r="B111" s="215" t="str">
        <f>IF('Export Data'!AS111="I will drive my scout, and I can drive other scouts TO camp.","DRIVE "&amp;'Export Data'!AT111,IF('Export Data'!AS111="I have arranged a ride for my scout TO camp..","Has Ride ("&amp;'Export Data'!AV111&amp;")",IF('Export Data'!AS111="I can drive ONLY my scout TO camp.","Has Ride (Family)",IF('Export Data'!AS111="Please find a ride for my scout TO camp.","Needs Ride",IF('Export Data'!AS111="My scout will drive themselves TO camp.","DRIVE (Self)","No Info")))))</f>
        <v>No Info</v>
      </c>
      <c r="C111" s="216" t="str">
        <f>IF('Export Data'!AW111="I will drive my scout, and I can drive other scouts HOME.","DRIVE "&amp;'Export Data'!AX111,IF('Export Data'!AW111="I have arranged a ride for my scout HOME.","Has Ride ("&amp;'Export Data'!AZ111&amp;")",IF('Export Data'!AW111="I can drive ONLY my scout HOME.","Has Ride (Family)",IF('Export Data'!AW111="Please find a ride for my scout HOME.","Needs Ride",IF('Export Data'!AW111="My scout will drive themselves HOME.","DRIVE (Self)","No Info")))))</f>
        <v>No Info</v>
      </c>
      <c r="D111" s="217" t="str">
        <f>IF(NOT(ISBLANK('Export Data'!AU111)),"Drive to Camp: "&amp;'Export Data'!AU111&amp;CHAR(10),"")&amp;IF(NOT(ISBLANK('Export Data'!AY111)),"Drive Home: "&amp;'Export Data'!AY111,"")&amp;"  Meds? "&amp; 'Export Data'!BH111</f>
        <v xml:space="preserve">  Meds? </v>
      </c>
      <c r="E111" s="215" t="e">
        <f>IF(I111="179 Adult","Goat",VLOOKUP(A111,Contacts!$A$1:$F$103,3))</f>
        <v>#N/A</v>
      </c>
      <c r="F111" s="215" t="str">
        <f t="shared" si="4"/>
        <v xml:space="preserve">YY, </v>
      </c>
      <c r="G111" s="215">
        <f>'Export Data'!AA111</f>
        <v>0</v>
      </c>
      <c r="H111" s="215">
        <f>'Export Data'!Z111</f>
        <v>0</v>
      </c>
      <c r="I111" s="215">
        <f>'Export Data'!Y111</f>
        <v>0</v>
      </c>
      <c r="J111" s="218">
        <v>43832.663194444445</v>
      </c>
    </row>
    <row r="112" spans="1:10" x14ac:dyDescent="0.25">
      <c r="A112" s="215" t="str">
        <f>'Export Data'!X112&amp;", "&amp;'Export Data'!W112</f>
        <v xml:space="preserve">, </v>
      </c>
      <c r="B112" s="215" t="str">
        <f>IF('Export Data'!AS112="I will drive my scout, and I can drive other scouts TO camp.","DRIVE "&amp;'Export Data'!AT112,IF('Export Data'!AS112="I have arranged a ride for my scout TO camp..","Has Ride ("&amp;'Export Data'!AV112&amp;")",IF('Export Data'!AS112="I can drive ONLY my scout TO camp.","Has Ride (Family)",IF('Export Data'!AS112="Please find a ride for my scout TO camp.","Needs Ride",IF('Export Data'!AS112="My scout will drive themselves TO camp.","DRIVE (Self)","No Info")))))</f>
        <v>No Info</v>
      </c>
      <c r="C112" s="216" t="str">
        <f>IF('Export Data'!AW112="I will drive my scout, and I can drive other scouts HOME.","DRIVE "&amp;'Export Data'!AX112,IF('Export Data'!AW112="I have arranged a ride for my scout HOME.","Has Ride ("&amp;'Export Data'!AZ112&amp;")",IF('Export Data'!AW112="I can drive ONLY my scout HOME.","Has Ride (Family)",IF('Export Data'!AW112="Please find a ride for my scout HOME.","Needs Ride",IF('Export Data'!AW112="My scout will drive themselves HOME.","DRIVE (Self)","No Info")))))</f>
        <v>No Info</v>
      </c>
      <c r="D112" s="217" t="str">
        <f>IF(NOT(ISBLANK('Export Data'!AU112)),"Drive to Camp: "&amp;'Export Data'!AU112&amp;CHAR(10),"")&amp;IF(NOT(ISBLANK('Export Data'!AY112)),"Drive Home: "&amp;'Export Data'!AY112,"")&amp;"  Meds? "&amp; 'Export Data'!BH112</f>
        <v xml:space="preserve">  Meds? </v>
      </c>
      <c r="E112" s="215" t="e">
        <f>IF(I112="179 Adult","Goat",VLOOKUP(A112,Contacts!$A$1:$F$103,3))</f>
        <v>#N/A</v>
      </c>
      <c r="F112" s="215" t="str">
        <f t="shared" si="4"/>
        <v xml:space="preserve">YY, </v>
      </c>
      <c r="G112" s="215">
        <f>'Export Data'!AA112</f>
        <v>0</v>
      </c>
      <c r="H112" s="215">
        <f>'Export Data'!Z112</f>
        <v>0</v>
      </c>
      <c r="I112" s="215">
        <f>'Export Data'!Y112</f>
        <v>0</v>
      </c>
      <c r="J112" s="218">
        <v>43832.663194444445</v>
      </c>
    </row>
    <row r="113" spans="1:10" x14ac:dyDescent="0.25">
      <c r="A113" s="215" t="str">
        <f>'Export Data'!X113&amp;", "&amp;'Export Data'!W113</f>
        <v xml:space="preserve">, </v>
      </c>
      <c r="B113" s="215" t="str">
        <f>IF('Export Data'!AS113="I will drive my scout, and I can drive other scouts TO camp.","DRIVE "&amp;'Export Data'!AT113,IF('Export Data'!AS113="I have arranged a ride for my scout TO camp..","Has Ride ("&amp;'Export Data'!AV113&amp;")",IF('Export Data'!AS113="I can drive ONLY my scout TO camp.","Has Ride (Family)",IF('Export Data'!AS113="Please find a ride for my scout TO camp.","Needs Ride",IF('Export Data'!AS113="My scout will drive themselves TO camp.","DRIVE (Self)","No Info")))))</f>
        <v>No Info</v>
      </c>
      <c r="C113" s="216" t="str">
        <f>IF('Export Data'!AW113="I will drive my scout, and I can drive other scouts HOME.","DRIVE "&amp;'Export Data'!AX113,IF('Export Data'!AW113="I have arranged a ride for my scout HOME.","Has Ride ("&amp;'Export Data'!AZ113&amp;")",IF('Export Data'!AW113="I can drive ONLY my scout HOME.","Has Ride (Family)",IF('Export Data'!AW113="Please find a ride for my scout HOME.","Needs Ride",IF('Export Data'!AW113="My scout will drive themselves HOME.","DRIVE (Self)","No Info")))))</f>
        <v>No Info</v>
      </c>
      <c r="D113" s="217" t="str">
        <f>IF(NOT(ISBLANK('Export Data'!AU113)),"Drive to Camp: "&amp;'Export Data'!AU113&amp;CHAR(10),"")&amp;IF(NOT(ISBLANK('Export Data'!AY113)),"Drive Home: "&amp;'Export Data'!AY113,"")&amp;"  Meds? "&amp; 'Export Data'!BH113</f>
        <v xml:space="preserve">  Meds? </v>
      </c>
      <c r="E113" s="215" t="e">
        <f>IF(I113="179 Adult","Goat",VLOOKUP(A113,Contacts!$A$1:$F$103,3))</f>
        <v>#N/A</v>
      </c>
      <c r="F113" s="215" t="str">
        <f t="shared" si="4"/>
        <v xml:space="preserve">YY, </v>
      </c>
      <c r="G113" s="215">
        <f>'Export Data'!AA113</f>
        <v>0</v>
      </c>
      <c r="H113" s="215">
        <f>'Export Data'!Z113</f>
        <v>0</v>
      </c>
      <c r="I113" s="215">
        <f>'Export Data'!Y113</f>
        <v>0</v>
      </c>
      <c r="J113" s="218">
        <v>43832.663194444445</v>
      </c>
    </row>
    <row r="114" spans="1:10" x14ac:dyDescent="0.25">
      <c r="A114" s="215" t="str">
        <f>'Export Data'!X114&amp;", "&amp;'Export Data'!W114</f>
        <v xml:space="preserve">, </v>
      </c>
      <c r="B114" s="215" t="str">
        <f>IF('Export Data'!AS114="I will drive my scout, and I can drive other scouts TO camp.","DRIVE "&amp;'Export Data'!AT114,IF('Export Data'!AS114="I have arranged a ride for my scout TO camp..","Has Ride ("&amp;'Export Data'!AV114&amp;")",IF('Export Data'!AS114="I can drive ONLY my scout TO camp.","Has Ride (Family)",IF('Export Data'!AS114="Please find a ride for my scout TO camp.","Needs Ride",IF('Export Data'!AS114="My scout will drive themselves TO camp.","DRIVE (Self)","No Info")))))</f>
        <v>No Info</v>
      </c>
      <c r="C114" s="216" t="str">
        <f>IF('Export Data'!AW114="I will drive my scout, and I can drive other scouts HOME.","DRIVE "&amp;'Export Data'!AX114,IF('Export Data'!AW114="I have arranged a ride for my scout HOME.","Has Ride ("&amp;'Export Data'!AZ114&amp;")",IF('Export Data'!AW114="I can drive ONLY my scout HOME.","Has Ride (Family)",IF('Export Data'!AW114="Please find a ride for my scout HOME.","Needs Ride",IF('Export Data'!AW114="My scout will drive themselves HOME.","DRIVE (Self)","No Info")))))</f>
        <v>No Info</v>
      </c>
      <c r="D114" s="217" t="str">
        <f>IF(NOT(ISBLANK('Export Data'!AU114)),"Drive to Camp: "&amp;'Export Data'!AU114&amp;CHAR(10),"")&amp;IF(NOT(ISBLANK('Export Data'!AY114)),"Drive Home: "&amp;'Export Data'!AY114,"")&amp;"  Meds? "&amp; 'Export Data'!BH114</f>
        <v xml:space="preserve">  Meds? </v>
      </c>
      <c r="E114" s="215" t="e">
        <f>IF(I114="179 Adult","Goat",VLOOKUP(A114,Contacts!$A$1:$F$103,3))</f>
        <v>#N/A</v>
      </c>
      <c r="F114" s="215" t="str">
        <f t="shared" si="4"/>
        <v xml:space="preserve">YY, </v>
      </c>
      <c r="G114" s="215">
        <f>'Export Data'!AA114</f>
        <v>0</v>
      </c>
      <c r="H114" s="215">
        <f>'Export Data'!Z114</f>
        <v>0</v>
      </c>
      <c r="I114" s="215">
        <f>'Export Data'!Y114</f>
        <v>0</v>
      </c>
      <c r="J114" s="218">
        <v>43832.663194444445</v>
      </c>
    </row>
    <row r="115" spans="1:10" x14ac:dyDescent="0.25">
      <c r="A115" s="215" t="str">
        <f>'Export Data'!X115&amp;", "&amp;'Export Data'!W115</f>
        <v xml:space="preserve">, </v>
      </c>
      <c r="B115" s="215" t="str">
        <f>IF('Export Data'!AS115="I will drive my scout, and I can drive other scouts TO camp.","DRIVE "&amp;'Export Data'!AT115,IF('Export Data'!AS115="I have arranged a ride for my scout TO camp..","Has Ride ("&amp;'Export Data'!AV115&amp;")",IF('Export Data'!AS115="I can drive ONLY my scout TO camp.","Has Ride (Family)",IF('Export Data'!AS115="Please find a ride for my scout TO camp.","Needs Ride",IF('Export Data'!AS115="My scout will drive themselves TO camp.","DRIVE (Self)","No Info")))))</f>
        <v>No Info</v>
      </c>
      <c r="C115" s="216" t="str">
        <f>IF('Export Data'!AW115="I will drive my scout, and I can drive other scouts HOME.","DRIVE "&amp;'Export Data'!AX115,IF('Export Data'!AW115="I have arranged a ride for my scout HOME.","Has Ride ("&amp;'Export Data'!AZ115&amp;")",IF('Export Data'!AW115="I can drive ONLY my scout HOME.","Has Ride (Family)",IF('Export Data'!AW115="Please find a ride for my scout HOME.","Needs Ride",IF('Export Data'!AW115="My scout will drive themselves HOME.","DRIVE (Self)","No Info")))))</f>
        <v>No Info</v>
      </c>
      <c r="D115" s="217" t="str">
        <f>IF(NOT(ISBLANK('Export Data'!AU115)),"Drive to Camp: "&amp;'Export Data'!AU115&amp;CHAR(10),"")&amp;IF(NOT(ISBLANK('Export Data'!AY115)),"Drive Home: "&amp;'Export Data'!AY115,"")&amp;"  Meds? "&amp; 'Export Data'!BH115</f>
        <v xml:space="preserve">  Meds? </v>
      </c>
      <c r="E115" s="215" t="e">
        <f>IF(I115="179 Adult","Goat",VLOOKUP(A115,Contacts!$A$1:$F$103,3))</f>
        <v>#N/A</v>
      </c>
      <c r="F115" s="215" t="str">
        <f t="shared" si="4"/>
        <v xml:space="preserve">YY, </v>
      </c>
      <c r="G115" s="215">
        <f>'Export Data'!AA115</f>
        <v>0</v>
      </c>
      <c r="H115" s="215">
        <f>'Export Data'!Z115</f>
        <v>0</v>
      </c>
      <c r="I115" s="215">
        <f>'Export Data'!Y115</f>
        <v>0</v>
      </c>
      <c r="J115" s="218">
        <v>43832.663194444445</v>
      </c>
    </row>
    <row r="116" spans="1:10" x14ac:dyDescent="0.25">
      <c r="A116" s="215" t="str">
        <f>'Export Data'!X116&amp;", "&amp;'Export Data'!W116</f>
        <v xml:space="preserve">, </v>
      </c>
      <c r="B116" s="215" t="str">
        <f>IF('Export Data'!AS116="I will drive my scout, and I can drive other scouts TO camp.","DRIVE "&amp;'Export Data'!AT116,IF('Export Data'!AS116="I have arranged a ride for my scout TO camp..","Has Ride ("&amp;'Export Data'!AV116&amp;")",IF('Export Data'!AS116="I can drive ONLY my scout TO camp.","Has Ride (Family)",IF('Export Data'!AS116="Please find a ride for my scout TO camp.","Needs Ride",IF('Export Data'!AS116="My scout will drive themselves TO camp.","DRIVE (Self)","No Info")))))</f>
        <v>No Info</v>
      </c>
      <c r="C116" s="216" t="str">
        <f>IF('Export Data'!AW116="I will drive my scout, and I can drive other scouts HOME.","DRIVE "&amp;'Export Data'!AX116,IF('Export Data'!AW116="I have arranged a ride for my scout HOME.","Has Ride ("&amp;'Export Data'!AZ116&amp;")",IF('Export Data'!AW116="I can drive ONLY my scout HOME.","Has Ride (Family)",IF('Export Data'!AW116="Please find a ride for my scout HOME.","Needs Ride",IF('Export Data'!AW116="My scout will drive themselves HOME.","DRIVE (Self)","No Info")))))</f>
        <v>No Info</v>
      </c>
      <c r="D116" s="217" t="str">
        <f>IF(NOT(ISBLANK('Export Data'!AU116)),"Drive to Camp: "&amp;'Export Data'!AU116&amp;CHAR(10),"")&amp;IF(NOT(ISBLANK('Export Data'!AY116)),"Drive Home: "&amp;'Export Data'!AY116,"")&amp;"  Meds? "&amp; 'Export Data'!BH116</f>
        <v xml:space="preserve">  Meds? </v>
      </c>
      <c r="E116" s="215" t="e">
        <f>IF(I116="179 Adult","Goat",VLOOKUP(A116,Contacts!$A$1:$F$103,3))</f>
        <v>#N/A</v>
      </c>
      <c r="F116" s="215" t="str">
        <f t="shared" si="4"/>
        <v xml:space="preserve">YY, </v>
      </c>
      <c r="G116" s="215">
        <f>'Export Data'!AA116</f>
        <v>0</v>
      </c>
      <c r="H116" s="215">
        <f>'Export Data'!Z116</f>
        <v>0</v>
      </c>
      <c r="I116" s="215">
        <f>'Export Data'!Y116</f>
        <v>0</v>
      </c>
      <c r="J116" s="218">
        <v>43832.663194444445</v>
      </c>
    </row>
    <row r="117" spans="1:10" x14ac:dyDescent="0.25">
      <c r="A117" s="215" t="str">
        <f>'Export Data'!X117&amp;", "&amp;'Export Data'!W117</f>
        <v xml:space="preserve">, </v>
      </c>
      <c r="B117" s="215" t="str">
        <f>IF('Export Data'!AS117="I will drive my scout, and I can drive other scouts TO camp.","DRIVE "&amp;'Export Data'!AT117,IF('Export Data'!AS117="I have arranged a ride for my scout TO camp..","Has Ride ("&amp;'Export Data'!AV117&amp;")",IF('Export Data'!AS117="I can drive ONLY my scout TO camp.","Has Ride (Family)",IF('Export Data'!AS117="Please find a ride for my scout TO camp.","Needs Ride",IF('Export Data'!AS117="My scout will drive themselves TO camp.","DRIVE (Self)","No Info")))))</f>
        <v>No Info</v>
      </c>
      <c r="C117" s="216" t="str">
        <f>IF('Export Data'!AW117="I will drive my scout, and I can drive other scouts HOME.","DRIVE "&amp;'Export Data'!AX117,IF('Export Data'!AW117="I have arranged a ride for my scout HOME.","Has Ride ("&amp;'Export Data'!AZ117&amp;")",IF('Export Data'!AW117="I can drive ONLY my scout HOME.","Has Ride (Family)",IF('Export Data'!AW117="Please find a ride for my scout HOME.","Needs Ride",IF('Export Data'!AW117="My scout will drive themselves HOME.","DRIVE (Self)","No Info")))))</f>
        <v>No Info</v>
      </c>
      <c r="D117" s="217" t="str">
        <f>IF(NOT(ISBLANK('Export Data'!AU117)),"Drive to Camp: "&amp;'Export Data'!AU117&amp;CHAR(10),"")&amp;IF(NOT(ISBLANK('Export Data'!AY117)),"Drive Home: "&amp;'Export Data'!AY117,"")&amp;"  Meds? "&amp; 'Export Data'!BH117</f>
        <v xml:space="preserve">  Meds? </v>
      </c>
      <c r="E117" s="215" t="e">
        <f>IF(I117="179 Adult","Goat",VLOOKUP(A117,Contacts!$A$1:$F$103,3))</f>
        <v>#N/A</v>
      </c>
      <c r="F117" s="215" t="str">
        <f t="shared" si="4"/>
        <v xml:space="preserve">YY, </v>
      </c>
      <c r="G117" s="215">
        <f>'Export Data'!AA117</f>
        <v>0</v>
      </c>
      <c r="H117" s="215">
        <f>'Export Data'!Z117</f>
        <v>0</v>
      </c>
      <c r="I117" s="215">
        <f>'Export Data'!Y117</f>
        <v>0</v>
      </c>
      <c r="J117" s="218">
        <v>43832.663194444445</v>
      </c>
    </row>
    <row r="118" spans="1:10" x14ac:dyDescent="0.25">
      <c r="A118" s="215" t="str">
        <f>'Export Data'!X118&amp;", "&amp;'Export Data'!W118</f>
        <v xml:space="preserve">, </v>
      </c>
      <c r="B118" s="215" t="str">
        <f>IF('Export Data'!AS118="I will drive my scout, and I can drive other scouts TO camp.","DRIVE "&amp;'Export Data'!AT118,IF('Export Data'!AS118="I have arranged a ride for my scout TO camp..","Has Ride ("&amp;'Export Data'!AV118&amp;")",IF('Export Data'!AS118="I can drive ONLY my scout TO camp.","Has Ride (Family)",IF('Export Data'!AS118="Please find a ride for my scout TO camp.","Needs Ride",IF('Export Data'!AS118="My scout will drive themselves TO camp.","DRIVE (Self)","No Info")))))</f>
        <v>No Info</v>
      </c>
      <c r="C118" s="216" t="str">
        <f>IF('Export Data'!AW118="I will drive my scout, and I can drive other scouts HOME.","DRIVE "&amp;'Export Data'!AX118,IF('Export Data'!AW118="I have arranged a ride for my scout HOME.","Has Ride ("&amp;'Export Data'!AZ118&amp;")",IF('Export Data'!AW118="I can drive ONLY my scout HOME.","Has Ride (Family)",IF('Export Data'!AW118="Please find a ride for my scout HOME.","Needs Ride",IF('Export Data'!AW118="My scout will drive themselves HOME.","DRIVE (Self)","No Info")))))</f>
        <v>No Info</v>
      </c>
      <c r="D118" s="217" t="str">
        <f>IF(NOT(ISBLANK('Export Data'!AU118)),"Drive to Camp: "&amp;'Export Data'!AU118&amp;CHAR(10),"")&amp;IF(NOT(ISBLANK('Export Data'!AY118)),"Drive Home: "&amp;'Export Data'!AY118,"")&amp;"  Meds? "&amp; 'Export Data'!BH118</f>
        <v xml:space="preserve">  Meds? </v>
      </c>
      <c r="E118" s="215" t="e">
        <f>IF(I118="179 Adult","Goat",VLOOKUP(A118,Contacts!$A$1:$F$103,3))</f>
        <v>#N/A</v>
      </c>
      <c r="F118" s="215" t="str">
        <f t="shared" si="4"/>
        <v xml:space="preserve">YY, </v>
      </c>
      <c r="G118" s="215">
        <f>'Export Data'!AA118</f>
        <v>0</v>
      </c>
      <c r="H118" s="215">
        <f>'Export Data'!Z118</f>
        <v>0</v>
      </c>
      <c r="I118" s="215">
        <f>'Export Data'!Y118</f>
        <v>0</v>
      </c>
      <c r="J118" s="218">
        <v>43832.663194444445</v>
      </c>
    </row>
    <row r="119" spans="1:10" x14ac:dyDescent="0.25">
      <c r="A119" s="215" t="str">
        <f>'Export Data'!X119&amp;", "&amp;'Export Data'!W119</f>
        <v xml:space="preserve">, </v>
      </c>
      <c r="B119" s="215" t="str">
        <f>IF('Export Data'!AS119="I will drive my scout, and I can drive other scouts TO camp.","DRIVE "&amp;'Export Data'!AT119,IF('Export Data'!AS119="I have arranged a ride for my scout TO camp..","Has Ride ("&amp;'Export Data'!AV119&amp;")",IF('Export Data'!AS119="I can drive ONLY my scout TO camp.","Has Ride (Family)",IF('Export Data'!AS119="Please find a ride for my scout TO camp.","Needs Ride",IF('Export Data'!AS119="My scout will drive themselves TO camp.","DRIVE (Self)","No Info")))))</f>
        <v>No Info</v>
      </c>
      <c r="C119" s="216" t="str">
        <f>IF('Export Data'!AW119="I will drive my scout, and I can drive other scouts HOME.","DRIVE "&amp;'Export Data'!AX119,IF('Export Data'!AW119="I have arranged a ride for my scout HOME.","Has Ride ("&amp;'Export Data'!AZ119&amp;")",IF('Export Data'!AW119="I can drive ONLY my scout HOME.","Has Ride (Family)",IF('Export Data'!AW119="Please find a ride for my scout HOME.","Needs Ride",IF('Export Data'!AW119="My scout will drive themselves HOME.","DRIVE (Self)","No Info")))))</f>
        <v>No Info</v>
      </c>
      <c r="D119" s="217" t="str">
        <f>IF(NOT(ISBLANK('Export Data'!AU119)),"Drive to Camp: "&amp;'Export Data'!AU119&amp;CHAR(10),"")&amp;IF(NOT(ISBLANK('Export Data'!AY119)),"Drive Home: "&amp;'Export Data'!AY119,"")&amp;"  Meds? "&amp; 'Export Data'!BH119</f>
        <v xml:space="preserve">  Meds? </v>
      </c>
      <c r="E119" s="215" t="e">
        <f>IF(I119="179 Adult","Goat",VLOOKUP(A119,Contacts!$A$1:$F$103,3))</f>
        <v>#N/A</v>
      </c>
      <c r="F119" s="215" t="str">
        <f t="shared" si="4"/>
        <v xml:space="preserve">YY, </v>
      </c>
      <c r="G119" s="215">
        <f>'Export Data'!AA119</f>
        <v>0</v>
      </c>
      <c r="H119" s="215">
        <f>'Export Data'!Z119</f>
        <v>0</v>
      </c>
      <c r="I119" s="215">
        <f>'Export Data'!Y119</f>
        <v>0</v>
      </c>
      <c r="J119" s="218">
        <v>43832.663194444445</v>
      </c>
    </row>
    <row r="120" spans="1:10" x14ac:dyDescent="0.25">
      <c r="A120" s="215" t="str">
        <f>'Export Data'!X120&amp;", "&amp;'Export Data'!W120</f>
        <v xml:space="preserve">, </v>
      </c>
      <c r="B120" s="215" t="str">
        <f>IF('Export Data'!AS120="I will drive my scout, and I can drive other scouts TO camp.","DRIVE "&amp;'Export Data'!AT120,IF('Export Data'!AS120="I have arranged a ride for my scout TO camp..","Has Ride ("&amp;'Export Data'!AV120&amp;")",IF('Export Data'!AS120="I can drive ONLY my scout TO camp.","Has Ride (Family)",IF('Export Data'!AS120="Please find a ride for my scout TO camp.","Needs Ride",IF('Export Data'!AS120="My scout will drive themselves TO camp.","DRIVE (Self)","No Info")))))</f>
        <v>No Info</v>
      </c>
      <c r="C120" s="216" t="str">
        <f>IF('Export Data'!AW120="I will drive my scout, and I can drive other scouts HOME.","DRIVE "&amp;'Export Data'!AX120,IF('Export Data'!AW120="I have arranged a ride for my scout HOME.","Has Ride ("&amp;'Export Data'!AZ120&amp;")",IF('Export Data'!AW120="I can drive ONLY my scout HOME.","Has Ride (Family)",IF('Export Data'!AW120="Please find a ride for my scout HOME.","Needs Ride",IF('Export Data'!AW120="My scout will drive themselves HOME.","DRIVE (Self)","No Info")))))</f>
        <v>No Info</v>
      </c>
      <c r="D120" s="217" t="str">
        <f>IF(NOT(ISBLANK('Export Data'!AU120)),"Drive to Camp: "&amp;'Export Data'!AU120&amp;CHAR(10),"")&amp;IF(NOT(ISBLANK('Export Data'!AY120)),"Drive Home: "&amp;'Export Data'!AY120,"")&amp;"  Meds? "&amp; 'Export Data'!BH120</f>
        <v xml:space="preserve">  Meds? </v>
      </c>
      <c r="E120" s="215" t="e">
        <f>IF(I120="179 Adult","Goat",VLOOKUP(A120,Contacts!$A$1:$F$103,3))</f>
        <v>#N/A</v>
      </c>
      <c r="F120" s="215" t="str">
        <f t="shared" si="4"/>
        <v xml:space="preserve">YY, </v>
      </c>
      <c r="G120" s="215">
        <f>'Export Data'!AA120</f>
        <v>0</v>
      </c>
      <c r="H120" s="215">
        <f>'Export Data'!Z120</f>
        <v>0</v>
      </c>
      <c r="I120" s="215">
        <f>'Export Data'!Y120</f>
        <v>0</v>
      </c>
      <c r="J120" s="218">
        <v>43832.663194444445</v>
      </c>
    </row>
    <row r="121" spans="1:10" x14ac:dyDescent="0.25">
      <c r="A121" s="215" t="str">
        <f>'Export Data'!X121&amp;", "&amp;'Export Data'!W121</f>
        <v xml:space="preserve">, </v>
      </c>
      <c r="B121" s="215" t="str">
        <f>IF('Export Data'!AS121="I will drive my scout, and I can drive other scouts TO camp.","DRIVE "&amp;'Export Data'!AT121,IF('Export Data'!AS121="I have arranged a ride for my scout TO camp..","Has Ride ("&amp;'Export Data'!AV121&amp;")",IF('Export Data'!AS121="I can drive ONLY my scout TO camp.","Has Ride (Family)",IF('Export Data'!AS121="Please find a ride for my scout TO camp.","Needs Ride",IF('Export Data'!AS121="My scout will drive themselves TO camp.","DRIVE (Self)","No Info")))))</f>
        <v>No Info</v>
      </c>
      <c r="C121" s="216" t="str">
        <f>IF('Export Data'!AW121="I will drive my scout, and I can drive other scouts HOME.","DRIVE "&amp;'Export Data'!AX121,IF('Export Data'!AW121="I have arranged a ride for my scout HOME.","Has Ride ("&amp;'Export Data'!AZ121&amp;")",IF('Export Data'!AW121="I can drive ONLY my scout HOME.","Has Ride (Family)",IF('Export Data'!AW121="Please find a ride for my scout HOME.","Needs Ride",IF('Export Data'!AW121="My scout will drive themselves HOME.","DRIVE (Self)","No Info")))))</f>
        <v>No Info</v>
      </c>
      <c r="D121" s="217" t="str">
        <f>IF(NOT(ISBLANK('Export Data'!AU121)),"Drive to Camp: "&amp;'Export Data'!AU121&amp;CHAR(10),"")&amp;IF(NOT(ISBLANK('Export Data'!AY121)),"Drive Home: "&amp;'Export Data'!AY121,"")&amp;"  Meds? "&amp; 'Export Data'!BH121</f>
        <v xml:space="preserve">  Meds? </v>
      </c>
      <c r="E121" s="215" t="e">
        <f>IF(I121="179 Adult","Goat",VLOOKUP(A121,Contacts!$A$1:$F$103,3))</f>
        <v>#N/A</v>
      </c>
      <c r="F121" s="215" t="str">
        <f t="shared" si="4"/>
        <v xml:space="preserve">YY, </v>
      </c>
      <c r="G121" s="215">
        <f>'Export Data'!AA121</f>
        <v>0</v>
      </c>
      <c r="H121" s="215">
        <f>'Export Data'!Z121</f>
        <v>0</v>
      </c>
      <c r="I121" s="215">
        <f>'Export Data'!Y121</f>
        <v>0</v>
      </c>
      <c r="J121" s="218">
        <v>43832.663194444445</v>
      </c>
    </row>
    <row r="122" spans="1:10" x14ac:dyDescent="0.25">
      <c r="A122" s="215" t="str">
        <f>'Export Data'!X122&amp;", "&amp;'Export Data'!W122</f>
        <v xml:space="preserve">, </v>
      </c>
      <c r="B122" s="215" t="str">
        <f>IF('Export Data'!AS122="I will drive my scout, and I can drive other scouts TO camp.","DRIVE "&amp;'Export Data'!AT122,IF('Export Data'!AS122="I have arranged a ride for my scout TO camp..","Has Ride ("&amp;'Export Data'!AV122&amp;")",IF('Export Data'!AS122="I can drive ONLY my scout TO camp.","Has Ride (Family)",IF('Export Data'!AS122="Please find a ride for my scout TO camp.","Needs Ride",IF('Export Data'!AS122="My scout will drive themselves TO camp.","DRIVE (Self)","No Info")))))</f>
        <v>No Info</v>
      </c>
      <c r="C122" s="216" t="str">
        <f>IF('Export Data'!AW122="I will drive my scout, and I can drive other scouts HOME.","DRIVE "&amp;'Export Data'!AX122,IF('Export Data'!AW122="I have arranged a ride for my scout HOME.","Has Ride ("&amp;'Export Data'!AZ122&amp;")",IF('Export Data'!AW122="I can drive ONLY my scout HOME.","Has Ride (Family)",IF('Export Data'!AW122="Please find a ride for my scout HOME.","Needs Ride",IF('Export Data'!AW122="My scout will drive themselves HOME.","DRIVE (Self)","No Info")))))</f>
        <v>No Info</v>
      </c>
      <c r="D122" s="217" t="str">
        <f>IF(NOT(ISBLANK('Export Data'!AU122)),"Drive to Camp: "&amp;'Export Data'!AU122&amp;CHAR(10),"")&amp;IF(NOT(ISBLANK('Export Data'!AY122)),"Drive Home: "&amp;'Export Data'!AY122,"")&amp;"  Meds? "&amp; 'Export Data'!BH122</f>
        <v xml:space="preserve">  Meds? </v>
      </c>
      <c r="E122" s="215" t="e">
        <f>IF(I122="179 Adult","Goat",VLOOKUP(A122,Contacts!$A$1:$F$103,3))</f>
        <v>#N/A</v>
      </c>
      <c r="F122" s="215" t="str">
        <f t="shared" si="4"/>
        <v xml:space="preserve">YY, </v>
      </c>
      <c r="G122" s="215">
        <f>'Export Data'!AA122</f>
        <v>0</v>
      </c>
      <c r="H122" s="215">
        <f>'Export Data'!Z122</f>
        <v>0</v>
      </c>
      <c r="I122" s="215">
        <f>'Export Data'!Y122</f>
        <v>0</v>
      </c>
      <c r="J122" s="218">
        <v>43832.663194444445</v>
      </c>
    </row>
    <row r="123" spans="1:10" x14ac:dyDescent="0.25">
      <c r="A123" s="215" t="str">
        <f>'Export Data'!X123&amp;", "&amp;'Export Data'!W123</f>
        <v xml:space="preserve">, </v>
      </c>
      <c r="B123" s="215" t="str">
        <f>IF('Export Data'!AS123="I will drive my scout, and I can drive other scouts TO camp.","DRIVE "&amp;'Export Data'!AT123,IF('Export Data'!AS123="I have arranged a ride for my scout TO camp..","Has Ride ("&amp;'Export Data'!AV123&amp;")",IF('Export Data'!AS123="I can drive ONLY my scout TO camp.","Has Ride (Family)",IF('Export Data'!AS123="Please find a ride for my scout TO camp.","Needs Ride",IF('Export Data'!AS123="My scout will drive themselves TO camp.","DRIVE (Self)","No Info")))))</f>
        <v>No Info</v>
      </c>
      <c r="C123" s="216" t="str">
        <f>IF('Export Data'!AW123="I will drive my scout, and I can drive other scouts HOME.","DRIVE "&amp;'Export Data'!AX123,IF('Export Data'!AW123="I have arranged a ride for my scout HOME.","Has Ride ("&amp;'Export Data'!AZ123&amp;")",IF('Export Data'!AW123="I can drive ONLY my scout HOME.","Has Ride (Family)",IF('Export Data'!AW123="Please find a ride for my scout HOME.","Needs Ride",IF('Export Data'!AW123="My scout will drive themselves HOME.","DRIVE (Self)","No Info")))))</f>
        <v>No Info</v>
      </c>
      <c r="D123" s="217" t="str">
        <f>IF(NOT(ISBLANK('Export Data'!AU123)),"Drive to Camp: "&amp;'Export Data'!AU123&amp;CHAR(10),"")&amp;IF(NOT(ISBLANK('Export Data'!AY123)),"Drive Home: "&amp;'Export Data'!AY123,"")&amp;"  Meds? "&amp; 'Export Data'!BH123</f>
        <v xml:space="preserve">  Meds? </v>
      </c>
      <c r="E123" s="215" t="e">
        <f>IF(I123="179 Adult","Goat",VLOOKUP(A123,Contacts!$A$1:$F$103,3))</f>
        <v>#N/A</v>
      </c>
      <c r="F123" s="215" t="str">
        <f t="shared" si="4"/>
        <v xml:space="preserve">YY, </v>
      </c>
      <c r="G123" s="215">
        <f>'Export Data'!AA123</f>
        <v>0</v>
      </c>
      <c r="H123" s="215">
        <f>'Export Data'!Z123</f>
        <v>0</v>
      </c>
      <c r="I123" s="215">
        <f>'Export Data'!Y123</f>
        <v>0</v>
      </c>
      <c r="J123" s="218">
        <v>43832.663194444445</v>
      </c>
    </row>
    <row r="124" spans="1:10" x14ac:dyDescent="0.25">
      <c r="A124" s="215" t="str">
        <f>'Export Data'!X124&amp;", "&amp;'Export Data'!W124</f>
        <v xml:space="preserve">, </v>
      </c>
      <c r="B124" s="215" t="str">
        <f>IF('Export Data'!AS124="I will drive my scout, and I can drive other scouts TO camp.","DRIVE "&amp;'Export Data'!AT124,IF('Export Data'!AS124="I have arranged a ride for my scout TO camp..","Has Ride ("&amp;'Export Data'!AV124&amp;")",IF('Export Data'!AS124="I can drive ONLY my scout TO camp.","Has Ride (Family)",IF('Export Data'!AS124="Please find a ride for my scout TO camp.","Needs Ride",IF('Export Data'!AS124="My scout will drive themselves TO camp.","DRIVE (Self)","No Info")))))</f>
        <v>No Info</v>
      </c>
      <c r="C124" s="216" t="str">
        <f>IF('Export Data'!AW124="I will drive my scout, and I can drive other scouts HOME.","DRIVE "&amp;'Export Data'!AX124,IF('Export Data'!AW124="I have arranged a ride for my scout HOME.","Has Ride ("&amp;'Export Data'!AZ124&amp;")",IF('Export Data'!AW124="I can drive ONLY my scout HOME.","Has Ride (Family)",IF('Export Data'!AW124="Please find a ride for my scout HOME.","Needs Ride",IF('Export Data'!AW124="My scout will drive themselves HOME.","DRIVE (Self)","No Info")))))</f>
        <v>No Info</v>
      </c>
      <c r="D124" s="217" t="str">
        <f>IF(NOT(ISBLANK('Export Data'!AU124)),"Drive to Camp: "&amp;'Export Data'!AU124&amp;CHAR(10),"")&amp;IF(NOT(ISBLANK('Export Data'!AY124)),"Drive Home: "&amp;'Export Data'!AY124,"")&amp;"  Meds? "&amp; 'Export Data'!BH124</f>
        <v xml:space="preserve">  Meds? </v>
      </c>
      <c r="E124" s="215" t="e">
        <f>IF(I124="179 Adult","Goat",VLOOKUP(A124,Contacts!$A$1:$F$103,3))</f>
        <v>#N/A</v>
      </c>
      <c r="F124" s="215" t="str">
        <f t="shared" si="4"/>
        <v xml:space="preserve">YY, </v>
      </c>
      <c r="G124" s="215">
        <f>'Export Data'!AA124</f>
        <v>0</v>
      </c>
      <c r="H124" s="215">
        <f>'Export Data'!Z124</f>
        <v>0</v>
      </c>
      <c r="I124" s="215">
        <f>'Export Data'!Y124</f>
        <v>0</v>
      </c>
      <c r="J124" s="218">
        <v>43832.663194444445</v>
      </c>
    </row>
    <row r="125" spans="1:10" x14ac:dyDescent="0.25">
      <c r="A125" s="215" t="str">
        <f>'Export Data'!X125&amp;", "&amp;'Export Data'!W125</f>
        <v xml:space="preserve">, </v>
      </c>
      <c r="B125" s="215" t="str">
        <f>IF('Export Data'!AT125="I will drive my scout, and I can drive other scouts TO camp.","DRIVE "&amp;'Export Data'!AU125,IF('Export Data'!AT125="I have arranged a ride for my scout TO camp..","Has Ride ("&amp;'Export Data'!AW125&amp;")",IF('Export Data'!AT125="I can drive ONLY my scout TO camp.","Has Ride (Family)",IF('Export Data'!AT125="Please find a ride for my scout TO camp.","Needs Ride",IF('Export Data'!AT125="My scout will drive themselves TO camp.","DRIVE (Self)","No Info")))))</f>
        <v>No Info</v>
      </c>
      <c r="C125" s="216" t="str">
        <f>IF('Export Data'!AX125="I will drive my scout, and I can drive other scouts HOME.","DRIVE "&amp;'Export Data'!AY125,IF('Export Data'!AX125="I have arranged a ride for my scout HOME.","Has Ride ("&amp;'Export Data'!BA125&amp;")",IF('Export Data'!AX125="I can drive ONLY my scout HOME.","Has Ride (Family)",IF('Export Data'!AX125="Please find a ride for my scout HOME.","Needs Ride",IF('Export Data'!AX125="My scout will drive themselves HOME.","DRIVE (Self)","No Info")))))</f>
        <v>No Info</v>
      </c>
      <c r="D125" s="217" t="str">
        <f>IF(NOT(ISBLANK('Export Data'!AV125)),"Drive to Camp: "&amp;'Export Data'!AV125&amp;CHAR(10),"")&amp;IF(NOT(ISBLANK('Export Data'!AZ125)),"Drive Home: "&amp;'Export Data'!AZ125,"")&amp; 'Export Data'!BI125</f>
        <v/>
      </c>
      <c r="E125" s="215" t="e">
        <f>IF(I125="179 Adult","Goat",VLOOKUP(A125,Contacts!$A$1:$F$103,3))</f>
        <v>#N/A</v>
      </c>
      <c r="F125" s="215" t="str">
        <f t="shared" ref="F125:F127" si="5">IF(I125="179 Adult","AA"&amp;LEFT(A125,3),IF(I125="179 Sibling","SS"&amp;LEFT(A125,3),"YY"&amp;LEFT(A125,3)))</f>
        <v xml:space="preserve">YY, </v>
      </c>
      <c r="G125" s="215">
        <f>'Export Data'!AA125</f>
        <v>0</v>
      </c>
      <c r="H125" s="215">
        <f>'Export Data'!Z125</f>
        <v>0</v>
      </c>
      <c r="I125" s="215">
        <f>'Export Data'!Y125</f>
        <v>0</v>
      </c>
      <c r="J125" s="218">
        <f>'Export Data'!M125</f>
        <v>0</v>
      </c>
    </row>
    <row r="126" spans="1:10" x14ac:dyDescent="0.25">
      <c r="A126" s="215" t="str">
        <f>'Export Data'!X126&amp;", "&amp;'Export Data'!W126</f>
        <v xml:space="preserve">, </v>
      </c>
      <c r="B126" s="215" t="str">
        <f>IF('Export Data'!AT126="I will drive my scout, and I can drive other scouts TO camp.","DRIVE "&amp;'Export Data'!AU126,IF('Export Data'!AT126="I have arranged a ride for my scout TO camp..","Has Ride ("&amp;'Export Data'!AW126&amp;")",IF('Export Data'!AT126="I can drive ONLY my scout TO camp.","Has Ride (Family)",IF('Export Data'!AT126="Please find a ride for my scout TO camp.","Needs Ride",IF('Export Data'!AT126="My scout will drive themselves TO camp.","DRIVE (Self)","No Info")))))</f>
        <v>No Info</v>
      </c>
      <c r="C126" s="216" t="str">
        <f>IF('Export Data'!AX126="I will drive my scout, and I can drive other scouts HOME.","DRIVE "&amp;'Export Data'!AY126,IF('Export Data'!AX126="I have arranged a ride for my scout HOME.","Has Ride ("&amp;'Export Data'!BA126&amp;")",IF('Export Data'!AX126="I can drive ONLY my scout HOME.","Has Ride (Family)",IF('Export Data'!AX126="Please find a ride for my scout HOME.","Needs Ride",IF('Export Data'!AX126="My scout will drive themselves HOME.","DRIVE (Self)","No Info")))))</f>
        <v>No Info</v>
      </c>
      <c r="D126" s="217" t="str">
        <f>IF(NOT(ISBLANK('Export Data'!AV126)),"Drive to Camp: "&amp;'Export Data'!AV126&amp;CHAR(10),"")&amp;IF(NOT(ISBLANK('Export Data'!AZ126)),"Drive Home: "&amp;'Export Data'!AZ126,"")&amp; 'Export Data'!BI126</f>
        <v/>
      </c>
      <c r="E126" s="215" t="e">
        <f>IF(I126="179 Adult","Goat",VLOOKUP(A126,Contacts!$A$1:$F$103,3))</f>
        <v>#N/A</v>
      </c>
      <c r="F126" s="215" t="str">
        <f t="shared" si="5"/>
        <v xml:space="preserve">YY, </v>
      </c>
      <c r="G126" s="215">
        <f>'Export Data'!AA126</f>
        <v>0</v>
      </c>
      <c r="H126" s="215">
        <f>'Export Data'!Z126</f>
        <v>0</v>
      </c>
      <c r="I126" s="215">
        <f>'Export Data'!Y126</f>
        <v>0</v>
      </c>
      <c r="J126" s="218">
        <f>'Export Data'!M126</f>
        <v>0</v>
      </c>
    </row>
    <row r="127" spans="1:10" x14ac:dyDescent="0.25">
      <c r="A127" s="215" t="str">
        <f>'Export Data'!X127&amp;", "&amp;'Export Data'!W127</f>
        <v xml:space="preserve">, </v>
      </c>
      <c r="B127" s="215" t="str">
        <f>IF('Export Data'!AT127="I will drive my scout, and I can drive other scouts TO camp.","DRIVE "&amp;'Export Data'!AU127,IF('Export Data'!AT127="I have arranged a ride for my scout TO camp..","Has Ride ("&amp;'Export Data'!AW127&amp;")",IF('Export Data'!AT127="I can drive ONLY my scout TO camp.","Has Ride (Family)",IF('Export Data'!AT127="Please find a ride for my scout TO camp.","Needs Ride",IF('Export Data'!AT127="My scout will drive themselves TO camp.","DRIVE (Self)","No Info")))))</f>
        <v>No Info</v>
      </c>
      <c r="C127" s="216" t="str">
        <f>IF('Export Data'!AX127="I will drive my scout, and I can drive other scouts HOME.","DRIVE "&amp;'Export Data'!AY127,IF('Export Data'!AX127="I have arranged a ride for my scout HOME.","Has Ride ("&amp;'Export Data'!BA127&amp;")",IF('Export Data'!AX127="I can drive ONLY my scout HOME.","Has Ride (Family)",IF('Export Data'!AX127="Please find a ride for my scout HOME.","Needs Ride",IF('Export Data'!AX127="My scout will drive themselves HOME.","DRIVE (Self)","No Info")))))</f>
        <v>No Info</v>
      </c>
      <c r="D127" s="217" t="str">
        <f>IF(NOT(ISBLANK('Export Data'!AV127)),"Drive to Camp: "&amp;'Export Data'!AV127&amp;CHAR(10),"")&amp;IF(NOT(ISBLANK('Export Data'!AZ127)),"Drive Home: "&amp;'Export Data'!AZ127,"")&amp; 'Export Data'!BI127</f>
        <v/>
      </c>
      <c r="E127" s="215" t="e">
        <f>IF(I127="179 Adult","Goat",VLOOKUP(A127,Contacts!$A$1:$F$103,3))</f>
        <v>#N/A</v>
      </c>
      <c r="F127" s="215" t="str">
        <f t="shared" si="5"/>
        <v xml:space="preserve">YY, </v>
      </c>
      <c r="G127" s="215">
        <f>'Export Data'!AA127</f>
        <v>0</v>
      </c>
      <c r="H127" s="215">
        <f>'Export Data'!Z127</f>
        <v>0</v>
      </c>
      <c r="I127" s="215">
        <f>'Export Data'!Y127</f>
        <v>0</v>
      </c>
      <c r="J127" s="218">
        <f>'Export Data'!M127</f>
        <v>0</v>
      </c>
    </row>
    <row r="128" spans="1:10" x14ac:dyDescent="0.25">
      <c r="A128" s="215" t="str">
        <f>'Export Data'!X128&amp;", "&amp;'Export Data'!W128</f>
        <v xml:space="preserve">, </v>
      </c>
      <c r="B128" s="215" t="str">
        <f>IF('Export Data'!AT128="I will drive my scout, and I can drive other scouts TO camp.","DRIVE "&amp;'Export Data'!AU128,IF('Export Data'!AT128="I have arranged a ride for my scout TO camp..","Has Ride ("&amp;'Export Data'!AW128&amp;")",IF('Export Data'!AT128="I can drive ONLY my scout TO camp.","Has Ride (Family)",IF('Export Data'!AT128="Please find a ride for my scout TO camp.","Needs Ride",IF('Export Data'!AT128="My scout will drive themselves TO camp.","DRIVE (Self)","No Info")))))</f>
        <v>No Info</v>
      </c>
      <c r="C128" s="216"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217" t="str">
        <f>IF(NOT(ISBLANK('Export Data'!AV128)),"Drive to Camp: "&amp;'Export Data'!AV128&amp;CHAR(10),"")&amp;IF(NOT(ISBLANK('Export Data'!AZ128)),"Drive Home: "&amp;'Export Data'!AZ128,"")&amp; 'Export Data'!BI128</f>
        <v/>
      </c>
      <c r="E128" s="215" t="e">
        <f>IF(I128="179 Adult","Goat",VLOOKUP(A128,Contacts!$A$1:$F$103,3))</f>
        <v>#N/A</v>
      </c>
      <c r="F128" s="215" t="str">
        <f t="shared" ref="F128:F130" si="6">IF(I128="179 Adult","AA"&amp;LEFT(A128,3),IF(I128="179 Sibling","SS"&amp;LEFT(A128,3),"YY"&amp;LEFT(A128,3)))</f>
        <v xml:space="preserve">YY, </v>
      </c>
      <c r="G128" s="215">
        <f>'Export Data'!AA128</f>
        <v>0</v>
      </c>
      <c r="H128" s="215">
        <f>'Export Data'!Z128</f>
        <v>0</v>
      </c>
      <c r="I128" s="215">
        <f>'Export Data'!Y128</f>
        <v>0</v>
      </c>
      <c r="J128" s="218">
        <f>'Export Data'!M128</f>
        <v>0</v>
      </c>
    </row>
    <row r="129" spans="1:10" x14ac:dyDescent="0.25">
      <c r="A129" s="215" t="str">
        <f>'Export Data'!X129&amp;", "&amp;'Export Data'!W129</f>
        <v xml:space="preserve">, </v>
      </c>
      <c r="B129" s="215" t="str">
        <f>IF('Export Data'!AT129="I will drive my scout, and I can drive other scouts TO camp.","DRIVE "&amp;'Export Data'!AU129,IF('Export Data'!AT129="I have arranged a ride for my scout TO camp..","Has Ride ("&amp;'Export Data'!AW129&amp;")",IF('Export Data'!AT129="I can drive ONLY my scout TO camp.","Has Ride (Family)",IF('Export Data'!AT129="Please find a ride for my scout TO camp.","Needs Ride",IF('Export Data'!AT129="My scout will drive themselves TO camp.","DRIVE (Self)","No Info")))))</f>
        <v>No Info</v>
      </c>
      <c r="C129" s="216"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217" t="str">
        <f>IF(NOT(ISBLANK('Export Data'!AV129)),"Drive to Camp: "&amp;'Export Data'!AV129&amp;CHAR(10),"")&amp;IF(NOT(ISBLANK('Export Data'!AZ129)),"Drive Home: "&amp;'Export Data'!AZ129,"")&amp; 'Export Data'!BI129</f>
        <v/>
      </c>
      <c r="E129" s="215" t="e">
        <f>IF(I129="179 Adult","Goat",VLOOKUP(A129,Contacts!$A$1:$F$103,3))</f>
        <v>#N/A</v>
      </c>
      <c r="F129" s="215" t="str">
        <f t="shared" si="6"/>
        <v xml:space="preserve">YY, </v>
      </c>
      <c r="G129" s="215">
        <f>'Export Data'!AA129</f>
        <v>0</v>
      </c>
      <c r="H129" s="215">
        <f>'Export Data'!Z129</f>
        <v>0</v>
      </c>
      <c r="I129" s="215">
        <f>'Export Data'!Y129</f>
        <v>0</v>
      </c>
      <c r="J129" s="218">
        <f>'Export Data'!M129</f>
        <v>0</v>
      </c>
    </row>
    <row r="130" spans="1:10" x14ac:dyDescent="0.25">
      <c r="A130" s="215" t="str">
        <f>'Export Data'!X130&amp;", "&amp;'Export Data'!W130</f>
        <v xml:space="preserve">, </v>
      </c>
      <c r="B130" s="215" t="str">
        <f>IF('Export Data'!AT130="I will drive my scout, and I can drive other scouts TO camp.","DRIVE "&amp;'Export Data'!AU130,IF('Export Data'!AT130="I have arranged a ride for my scout TO camp..","Has Ride ("&amp;'Export Data'!AW130&amp;")",IF('Export Data'!AT130="I can drive ONLY my scout TO camp.","Has Ride (Family)",IF('Export Data'!AT130="Please find a ride for my scout TO camp.","Needs Ride",IF('Export Data'!AT130="My scout will drive themselves TO camp.","DRIVE (Self)","No Info")))))</f>
        <v>No Info</v>
      </c>
      <c r="C130" s="216"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217" t="str">
        <f>IF(NOT(ISBLANK('Export Data'!AV130)),"Drive to Camp: "&amp;'Export Data'!AV130&amp;CHAR(10),"")&amp;IF(NOT(ISBLANK('Export Data'!AZ130)),"Drive Home: "&amp;'Export Data'!AZ130,"")&amp; 'Export Data'!BI130</f>
        <v/>
      </c>
      <c r="E130" s="215" t="e">
        <f>IF(I130="179 Adult","Goat",VLOOKUP(A130,Contacts!$A$1:$F$103,3))</f>
        <v>#N/A</v>
      </c>
      <c r="F130" s="215" t="str">
        <f t="shared" si="6"/>
        <v xml:space="preserve">YY, </v>
      </c>
      <c r="G130" s="215">
        <f>'Export Data'!AA130</f>
        <v>0</v>
      </c>
      <c r="H130" s="215">
        <f>'Export Data'!Z130</f>
        <v>0</v>
      </c>
      <c r="I130" s="215">
        <f>'Export Data'!Y130</f>
        <v>0</v>
      </c>
      <c r="J130" s="218">
        <f>'Export Data'!M130</f>
        <v>0</v>
      </c>
    </row>
    <row r="131" spans="1:10" x14ac:dyDescent="0.25">
      <c r="C131" s="216"/>
      <c r="E131" s="213"/>
      <c r="F131" s="213"/>
    </row>
    <row r="132" spans="1:10" x14ac:dyDescent="0.25">
      <c r="C132" s="216"/>
      <c r="E132" s="213"/>
      <c r="F132" s="213"/>
    </row>
    <row r="133" spans="1:10" x14ac:dyDescent="0.25">
      <c r="C133" s="216"/>
      <c r="E133" s="213"/>
      <c r="F133" s="213"/>
    </row>
    <row r="134" spans="1:10" x14ac:dyDescent="0.25">
      <c r="C134" s="216"/>
      <c r="E134" s="213"/>
      <c r="F134" s="213"/>
    </row>
    <row r="135" spans="1:10" x14ac:dyDescent="0.25">
      <c r="C135" s="216"/>
      <c r="E135" s="213"/>
      <c r="F135" s="213"/>
    </row>
    <row r="136" spans="1:10" x14ac:dyDescent="0.25">
      <c r="C136" s="216"/>
      <c r="E136" s="213"/>
      <c r="F136" s="213"/>
    </row>
    <row r="137" spans="1:10" x14ac:dyDescent="0.25">
      <c r="C137" s="216"/>
      <c r="E137" s="213"/>
      <c r="F137" s="213"/>
    </row>
    <row r="138" spans="1:10" x14ac:dyDescent="0.25">
      <c r="C138" s="216"/>
      <c r="E138" s="213"/>
      <c r="F138" s="213"/>
    </row>
    <row r="139" spans="1:10" x14ac:dyDescent="0.25">
      <c r="C139" s="216"/>
      <c r="E139" s="213"/>
      <c r="F139" s="213"/>
    </row>
    <row r="140" spans="1:10" x14ac:dyDescent="0.25">
      <c r="C140" s="216"/>
      <c r="E140" s="213"/>
      <c r="F140" s="213"/>
    </row>
    <row r="141" spans="1:10" x14ac:dyDescent="0.25">
      <c r="C141" s="216"/>
      <c r="E141" s="213"/>
      <c r="F141" s="213"/>
    </row>
    <row r="142" spans="1:10" x14ac:dyDescent="0.25">
      <c r="C142" s="216"/>
      <c r="E142" s="213"/>
      <c r="F142" s="213"/>
    </row>
    <row r="143" spans="1:10" x14ac:dyDescent="0.25">
      <c r="C143" s="216"/>
      <c r="E143" s="213"/>
      <c r="F143" s="213"/>
    </row>
    <row r="144" spans="1:10" x14ac:dyDescent="0.25">
      <c r="C144" s="216"/>
      <c r="E144" s="213"/>
      <c r="F144" s="213"/>
    </row>
    <row r="145" spans="3:6" x14ac:dyDescent="0.25">
      <c r="C145" s="216"/>
      <c r="E145" s="213"/>
      <c r="F145" s="213"/>
    </row>
    <row r="146" spans="3:6" x14ac:dyDescent="0.25">
      <c r="C146" s="216"/>
      <c r="E146" s="213"/>
      <c r="F146" s="213"/>
    </row>
    <row r="147" spans="3:6" x14ac:dyDescent="0.25">
      <c r="C147" s="216"/>
      <c r="E147" s="213"/>
      <c r="F147" s="213"/>
    </row>
    <row r="148" spans="3:6" x14ac:dyDescent="0.25">
      <c r="C148" s="216"/>
      <c r="E148" s="213"/>
      <c r="F148" s="213"/>
    </row>
    <row r="149" spans="3:6" x14ac:dyDescent="0.25">
      <c r="C149" s="216"/>
      <c r="E149" s="213"/>
      <c r="F149" s="213"/>
    </row>
    <row r="150" spans="3:6" x14ac:dyDescent="0.25">
      <c r="C150" s="216"/>
      <c r="E150" s="213"/>
      <c r="F150" s="213"/>
    </row>
    <row r="151" spans="3:6" x14ac:dyDescent="0.25">
      <c r="C151" s="216"/>
      <c r="E151" s="213"/>
      <c r="F151" s="213"/>
    </row>
    <row r="152" spans="3:6" x14ac:dyDescent="0.25">
      <c r="C152" s="216"/>
      <c r="E152" s="213"/>
      <c r="F152" s="213"/>
    </row>
    <row r="153" spans="3:6" x14ac:dyDescent="0.25">
      <c r="C153" s="216"/>
      <c r="E153" s="213"/>
      <c r="F153" s="213"/>
    </row>
    <row r="154" spans="3:6" x14ac:dyDescent="0.25">
      <c r="C154" s="216"/>
      <c r="E154" s="213"/>
      <c r="F154" s="213"/>
    </row>
    <row r="155" spans="3:6" x14ac:dyDescent="0.25">
      <c r="C155" s="216"/>
      <c r="E155" s="213"/>
      <c r="F155" s="213"/>
    </row>
    <row r="156" spans="3:6" x14ac:dyDescent="0.25">
      <c r="C156" s="216"/>
      <c r="E156" s="213"/>
      <c r="F156" s="213"/>
    </row>
    <row r="157" spans="3:6" x14ac:dyDescent="0.25">
      <c r="C157" s="216"/>
      <c r="E157" s="213"/>
      <c r="F157" s="213"/>
    </row>
    <row r="158" spans="3:6" x14ac:dyDescent="0.25">
      <c r="C158" s="216"/>
      <c r="E158" s="213"/>
      <c r="F158" s="213"/>
    </row>
    <row r="159" spans="3:6" x14ac:dyDescent="0.25">
      <c r="C159" s="216"/>
      <c r="E159" s="213"/>
      <c r="F159" s="213"/>
    </row>
    <row r="160" spans="3:6" x14ac:dyDescent="0.25">
      <c r="C160" s="216"/>
      <c r="E160" s="213"/>
      <c r="F160" s="213"/>
    </row>
    <row r="161" spans="3:6" x14ac:dyDescent="0.25">
      <c r="C161" s="216"/>
      <c r="E161" s="213"/>
      <c r="F161" s="213"/>
    </row>
    <row r="162" spans="3:6" x14ac:dyDescent="0.25">
      <c r="C162" s="216"/>
      <c r="E162" s="213"/>
      <c r="F162" s="213"/>
    </row>
    <row r="163" spans="3:6" x14ac:dyDescent="0.25">
      <c r="C163" s="216"/>
      <c r="E163" s="213"/>
      <c r="F163" s="213"/>
    </row>
    <row r="164" spans="3:6" x14ac:dyDescent="0.25">
      <c r="C164" s="216"/>
      <c r="E164" s="213"/>
      <c r="F164" s="213"/>
    </row>
    <row r="165" spans="3:6" x14ac:dyDescent="0.25">
      <c r="C165" s="216"/>
      <c r="E165" s="213"/>
      <c r="F165" s="213"/>
    </row>
    <row r="166" spans="3:6" x14ac:dyDescent="0.25">
      <c r="C166" s="216"/>
      <c r="E166" s="213"/>
      <c r="F166" s="213"/>
    </row>
    <row r="167" spans="3:6" x14ac:dyDescent="0.25">
      <c r="C167" s="216"/>
      <c r="E167" s="213"/>
      <c r="F167" s="213"/>
    </row>
    <row r="168" spans="3:6" x14ac:dyDescent="0.25">
      <c r="C168" s="216"/>
      <c r="E168" s="213"/>
      <c r="F168" s="213"/>
    </row>
    <row r="169" spans="3:6" x14ac:dyDescent="0.25">
      <c r="C169" s="216"/>
      <c r="E169" s="213"/>
      <c r="F169" s="213"/>
    </row>
    <row r="170" spans="3:6" x14ac:dyDescent="0.25">
      <c r="C170" s="216"/>
      <c r="E170" s="213"/>
      <c r="F170" s="213"/>
    </row>
    <row r="171" spans="3:6" x14ac:dyDescent="0.25">
      <c r="C171" s="216"/>
      <c r="E171" s="213"/>
      <c r="F171" s="213"/>
    </row>
    <row r="172" spans="3:6" x14ac:dyDescent="0.25">
      <c r="C172" s="216"/>
      <c r="E172" s="213"/>
      <c r="F172" s="213"/>
    </row>
    <row r="173" spans="3:6" x14ac:dyDescent="0.25">
      <c r="C173" s="216"/>
      <c r="E173" s="213"/>
      <c r="F173" s="213"/>
    </row>
    <row r="174" spans="3:6" x14ac:dyDescent="0.25">
      <c r="C174" s="216"/>
      <c r="E174" s="213"/>
      <c r="F174" s="213"/>
    </row>
    <row r="175" spans="3:6" x14ac:dyDescent="0.25">
      <c r="C175" s="216"/>
      <c r="E175" s="213"/>
      <c r="F175" s="213"/>
    </row>
    <row r="176" spans="3:6" x14ac:dyDescent="0.25">
      <c r="C176" s="216"/>
      <c r="E176" s="213"/>
      <c r="F176" s="213"/>
    </row>
    <row r="177" spans="3:6" x14ac:dyDescent="0.25">
      <c r="C177" s="216"/>
      <c r="E177" s="213"/>
      <c r="F177" s="213"/>
    </row>
    <row r="178" spans="3:6" x14ac:dyDescent="0.25">
      <c r="C178" s="216"/>
      <c r="E178" s="213"/>
      <c r="F178" s="213"/>
    </row>
    <row r="179" spans="3:6" x14ac:dyDescent="0.25">
      <c r="C179" s="216"/>
      <c r="E179" s="213"/>
      <c r="F179" s="213"/>
    </row>
    <row r="180" spans="3:6" x14ac:dyDescent="0.25">
      <c r="C180" s="216"/>
      <c r="E180" s="213"/>
      <c r="F180" s="213"/>
    </row>
    <row r="181" spans="3:6" x14ac:dyDescent="0.25">
      <c r="C181" s="216"/>
      <c r="E181" s="213"/>
      <c r="F181" s="213"/>
    </row>
    <row r="182" spans="3:6" x14ac:dyDescent="0.25">
      <c r="C182" s="216"/>
      <c r="E182" s="213"/>
      <c r="F182" s="213"/>
    </row>
    <row r="183" spans="3:6" x14ac:dyDescent="0.25">
      <c r="C183" s="216"/>
      <c r="E183" s="213"/>
      <c r="F183" s="213"/>
    </row>
    <row r="184" spans="3:6" x14ac:dyDescent="0.25">
      <c r="C184" s="216"/>
      <c r="E184" s="213"/>
      <c r="F184" s="213"/>
    </row>
    <row r="185" spans="3:6" x14ac:dyDescent="0.25">
      <c r="C185" s="216"/>
      <c r="E185" s="213"/>
      <c r="F185" s="213"/>
    </row>
    <row r="186" spans="3:6" x14ac:dyDescent="0.25">
      <c r="C186" s="216"/>
      <c r="E186" s="213"/>
      <c r="F186" s="213"/>
    </row>
    <row r="187" spans="3:6" x14ac:dyDescent="0.25">
      <c r="C187" s="216"/>
      <c r="E187" s="213"/>
      <c r="F187" s="213"/>
    </row>
    <row r="188" spans="3:6" x14ac:dyDescent="0.25">
      <c r="C188" s="216"/>
      <c r="E188" s="213"/>
      <c r="F188" s="213"/>
    </row>
    <row r="189" spans="3:6" x14ac:dyDescent="0.25">
      <c r="C189" s="216"/>
      <c r="E189" s="213"/>
      <c r="F189" s="213"/>
    </row>
    <row r="190" spans="3:6" x14ac:dyDescent="0.25">
      <c r="C190" s="216"/>
      <c r="E190" s="213"/>
      <c r="F190" s="213"/>
    </row>
    <row r="191" spans="3:6" x14ac:dyDescent="0.25">
      <c r="C191" s="216"/>
      <c r="E191" s="213"/>
      <c r="F191" s="213"/>
    </row>
    <row r="192" spans="3:6" x14ac:dyDescent="0.25">
      <c r="C192" s="216"/>
      <c r="E192" s="213"/>
      <c r="F192" s="213"/>
    </row>
    <row r="193" spans="3:6" x14ac:dyDescent="0.25">
      <c r="C193" s="216"/>
      <c r="E193" s="213"/>
      <c r="F193" s="213"/>
    </row>
    <row r="194" spans="3:6" x14ac:dyDescent="0.25">
      <c r="C194" s="216"/>
      <c r="E194" s="213"/>
      <c r="F194" s="213"/>
    </row>
    <row r="195" spans="3:6" x14ac:dyDescent="0.25">
      <c r="C195" s="216"/>
      <c r="E195" s="213"/>
      <c r="F195" s="213"/>
    </row>
    <row r="196" spans="3:6" x14ac:dyDescent="0.25">
      <c r="C196" s="216"/>
      <c r="E196" s="213"/>
      <c r="F196" s="213"/>
    </row>
    <row r="197" spans="3:6" x14ac:dyDescent="0.25">
      <c r="C197" s="216"/>
      <c r="E197" s="213"/>
      <c r="F197" s="213"/>
    </row>
    <row r="198" spans="3:6" x14ac:dyDescent="0.25">
      <c r="C198" s="216"/>
      <c r="E198" s="213"/>
      <c r="F198" s="213"/>
    </row>
    <row r="199" spans="3:6" x14ac:dyDescent="0.25">
      <c r="C199" s="216"/>
      <c r="E199" s="213"/>
      <c r="F199" s="213"/>
    </row>
    <row r="200" spans="3:6" x14ac:dyDescent="0.25">
      <c r="C200" s="216"/>
      <c r="E200" s="213"/>
      <c r="F200" s="213"/>
    </row>
    <row r="201" spans="3:6" x14ac:dyDescent="0.25">
      <c r="C201" s="216"/>
      <c r="E201" s="213"/>
      <c r="F201" s="213"/>
    </row>
    <row r="202" spans="3:6" x14ac:dyDescent="0.25">
      <c r="C202" s="216"/>
      <c r="E202" s="213"/>
      <c r="F202" s="213"/>
    </row>
    <row r="203" spans="3:6" x14ac:dyDescent="0.25">
      <c r="C203" s="216"/>
      <c r="E203" s="213"/>
      <c r="F203" s="213"/>
    </row>
    <row r="204" spans="3:6" x14ac:dyDescent="0.25">
      <c r="C204" s="216"/>
      <c r="E204" s="213"/>
      <c r="F204" s="213"/>
    </row>
    <row r="205" spans="3:6" x14ac:dyDescent="0.25">
      <c r="C205" s="216"/>
      <c r="E205" s="213"/>
      <c r="F205" s="213"/>
    </row>
    <row r="206" spans="3:6" x14ac:dyDescent="0.25">
      <c r="C206" s="216"/>
      <c r="E206" s="213"/>
      <c r="F206" s="213"/>
    </row>
    <row r="207" spans="3:6" x14ac:dyDescent="0.25">
      <c r="C207" s="216"/>
      <c r="E207" s="213"/>
      <c r="F207" s="213"/>
    </row>
    <row r="208" spans="3:6" x14ac:dyDescent="0.25">
      <c r="C208" s="216"/>
      <c r="E208" s="213"/>
      <c r="F208" s="213"/>
    </row>
    <row r="209" spans="3:6" x14ac:dyDescent="0.25">
      <c r="C209" s="216"/>
      <c r="E209" s="213"/>
      <c r="F209" s="213"/>
    </row>
    <row r="210" spans="3:6" x14ac:dyDescent="0.25">
      <c r="C210" s="216"/>
      <c r="E210" s="213"/>
      <c r="F210" s="213"/>
    </row>
    <row r="211" spans="3:6" x14ac:dyDescent="0.25">
      <c r="C211" s="216"/>
      <c r="E211" s="213"/>
      <c r="F211" s="213"/>
    </row>
    <row r="212" spans="3:6" x14ac:dyDescent="0.25">
      <c r="C212" s="216"/>
      <c r="E212" s="213"/>
      <c r="F212" s="213"/>
    </row>
    <row r="213" spans="3:6" x14ac:dyDescent="0.25">
      <c r="C213" s="216"/>
      <c r="E213" s="213"/>
      <c r="F213" s="213"/>
    </row>
    <row r="214" spans="3:6" x14ac:dyDescent="0.25">
      <c r="C214" s="216"/>
      <c r="E214" s="213"/>
      <c r="F214" s="213"/>
    </row>
    <row r="215" spans="3:6" x14ac:dyDescent="0.25">
      <c r="C215" s="216"/>
      <c r="E215" s="213"/>
      <c r="F215" s="213"/>
    </row>
    <row r="216" spans="3:6" x14ac:dyDescent="0.25">
      <c r="C216" s="216"/>
      <c r="E216" s="213"/>
      <c r="F216" s="213"/>
    </row>
    <row r="217" spans="3:6" x14ac:dyDescent="0.25">
      <c r="C217" s="216"/>
      <c r="E217" s="213"/>
      <c r="F217" s="213"/>
    </row>
    <row r="218" spans="3:6" x14ac:dyDescent="0.25">
      <c r="C218" s="216"/>
      <c r="E218" s="213"/>
      <c r="F218" s="213"/>
    </row>
    <row r="219" spans="3:6" x14ac:dyDescent="0.25">
      <c r="C219" s="216"/>
      <c r="E219" s="213"/>
      <c r="F219" s="213"/>
    </row>
    <row r="220" spans="3:6" x14ac:dyDescent="0.25">
      <c r="C220" s="216"/>
      <c r="E220" s="213"/>
      <c r="F220" s="213"/>
    </row>
    <row r="221" spans="3:6" x14ac:dyDescent="0.25">
      <c r="C221" s="216"/>
      <c r="E221" s="213"/>
      <c r="F221" s="213"/>
    </row>
    <row r="222" spans="3:6" x14ac:dyDescent="0.25">
      <c r="C222" s="216"/>
      <c r="E222" s="213"/>
      <c r="F222" s="213"/>
    </row>
    <row r="223" spans="3:6" x14ac:dyDescent="0.25">
      <c r="C223" s="216"/>
      <c r="E223" s="213"/>
      <c r="F223" s="213"/>
    </row>
    <row r="224" spans="3:6" x14ac:dyDescent="0.25">
      <c r="C224" s="216"/>
      <c r="E224" s="213"/>
      <c r="F224" s="213"/>
    </row>
    <row r="225" spans="3:6" x14ac:dyDescent="0.25">
      <c r="C225" s="216"/>
      <c r="E225" s="213"/>
      <c r="F225" s="213"/>
    </row>
    <row r="226" spans="3:6" x14ac:dyDescent="0.25">
      <c r="C226" s="216"/>
      <c r="E226" s="213"/>
      <c r="F226" s="213"/>
    </row>
    <row r="227" spans="3:6" x14ac:dyDescent="0.25">
      <c r="C227" s="216"/>
      <c r="E227" s="213"/>
      <c r="F227" s="213"/>
    </row>
    <row r="228" spans="3:6" x14ac:dyDescent="0.25">
      <c r="C228" s="216"/>
      <c r="E228" s="213"/>
      <c r="F228" s="213"/>
    </row>
    <row r="229" spans="3:6" x14ac:dyDescent="0.25">
      <c r="C229" s="216"/>
      <c r="E229" s="213"/>
      <c r="F229" s="213"/>
    </row>
    <row r="230" spans="3:6" x14ac:dyDescent="0.25">
      <c r="C230" s="216"/>
      <c r="E230" s="213"/>
      <c r="F230" s="213"/>
    </row>
    <row r="231" spans="3:6" x14ac:dyDescent="0.25">
      <c r="C231" s="216"/>
      <c r="E231" s="213"/>
      <c r="F231" s="213"/>
    </row>
    <row r="232" spans="3:6" x14ac:dyDescent="0.25">
      <c r="C232" s="216"/>
      <c r="E232" s="213"/>
      <c r="F232" s="213"/>
    </row>
    <row r="233" spans="3:6" x14ac:dyDescent="0.25">
      <c r="C233" s="216"/>
      <c r="E233" s="213"/>
      <c r="F233" s="213"/>
    </row>
    <row r="234" spans="3:6" x14ac:dyDescent="0.25">
      <c r="C234" s="216"/>
      <c r="E234" s="213"/>
      <c r="F234" s="213"/>
    </row>
    <row r="235" spans="3:6" x14ac:dyDescent="0.25">
      <c r="C235" s="216"/>
      <c r="E235" s="213"/>
      <c r="F235" s="213"/>
    </row>
    <row r="236" spans="3:6" x14ac:dyDescent="0.25">
      <c r="C236" s="216"/>
      <c r="E236" s="213"/>
      <c r="F236" s="213"/>
    </row>
    <row r="237" spans="3:6" x14ac:dyDescent="0.25">
      <c r="C237" s="216"/>
      <c r="E237" s="213"/>
      <c r="F237" s="213"/>
    </row>
    <row r="238" spans="3:6" x14ac:dyDescent="0.25">
      <c r="C238" s="216"/>
      <c r="E238" s="213"/>
      <c r="F238" s="213"/>
    </row>
    <row r="239" spans="3:6" x14ac:dyDescent="0.25">
      <c r="C239" s="216"/>
      <c r="E239" s="213"/>
      <c r="F239" s="213"/>
    </row>
    <row r="240" spans="3:6" x14ac:dyDescent="0.25">
      <c r="C240" s="216"/>
      <c r="E240" s="213"/>
      <c r="F240" s="213"/>
    </row>
    <row r="241" spans="3:6" x14ac:dyDescent="0.25">
      <c r="C241" s="216"/>
      <c r="E241" s="213"/>
      <c r="F241" s="213"/>
    </row>
    <row r="242" spans="3:6" x14ac:dyDescent="0.25">
      <c r="C242" s="216"/>
      <c r="E242" s="213"/>
      <c r="F242" s="213"/>
    </row>
    <row r="243" spans="3:6" x14ac:dyDescent="0.25">
      <c r="C243" s="216"/>
      <c r="E243" s="213"/>
      <c r="F243" s="213"/>
    </row>
    <row r="244" spans="3:6" x14ac:dyDescent="0.25">
      <c r="C244" s="216"/>
      <c r="E244" s="213"/>
      <c r="F244" s="213"/>
    </row>
    <row r="245" spans="3:6" x14ac:dyDescent="0.25">
      <c r="C245" s="216"/>
      <c r="E245" s="213"/>
      <c r="F245" s="213"/>
    </row>
    <row r="246" spans="3:6" x14ac:dyDescent="0.25">
      <c r="C246" s="216"/>
      <c r="E246" s="213"/>
      <c r="F246" s="213"/>
    </row>
    <row r="247" spans="3:6" x14ac:dyDescent="0.25">
      <c r="C247" s="216"/>
      <c r="E247" s="213"/>
      <c r="F247" s="213"/>
    </row>
    <row r="248" spans="3:6" x14ac:dyDescent="0.25">
      <c r="C248" s="216"/>
      <c r="E248" s="213"/>
      <c r="F248" s="213"/>
    </row>
    <row r="249" spans="3:6" x14ac:dyDescent="0.25">
      <c r="C249" s="216"/>
      <c r="E249" s="213"/>
      <c r="F249" s="213"/>
    </row>
    <row r="250" spans="3:6" x14ac:dyDescent="0.25">
      <c r="C250" s="216"/>
      <c r="E250" s="213"/>
      <c r="F250" s="213"/>
    </row>
    <row r="251" spans="3:6" x14ac:dyDescent="0.25">
      <c r="C251" s="216"/>
      <c r="E251" s="213"/>
      <c r="F251" s="213"/>
    </row>
    <row r="252" spans="3:6" x14ac:dyDescent="0.25">
      <c r="C252" s="216"/>
      <c r="E252" s="213"/>
      <c r="F252" s="213"/>
    </row>
    <row r="253" spans="3:6" x14ac:dyDescent="0.25">
      <c r="C253" s="216"/>
      <c r="E253" s="213"/>
      <c r="F253" s="213"/>
    </row>
    <row r="254" spans="3:6" x14ac:dyDescent="0.25">
      <c r="C254" s="216"/>
      <c r="E254" s="213"/>
      <c r="F254" s="213"/>
    </row>
    <row r="255" spans="3:6" x14ac:dyDescent="0.25">
      <c r="C255" s="216"/>
      <c r="E255" s="213"/>
      <c r="F255" s="213"/>
    </row>
    <row r="256" spans="3:6" x14ac:dyDescent="0.25">
      <c r="C256" s="216"/>
      <c r="E256" s="213"/>
      <c r="F256" s="213"/>
    </row>
    <row r="257" spans="3:6" x14ac:dyDescent="0.25">
      <c r="C257" s="216"/>
      <c r="E257" s="213"/>
      <c r="F257" s="213"/>
    </row>
    <row r="258" spans="3:6" x14ac:dyDescent="0.25">
      <c r="C258" s="216"/>
      <c r="E258" s="213"/>
      <c r="F258" s="213"/>
    </row>
    <row r="259" spans="3:6" x14ac:dyDescent="0.25">
      <c r="C259" s="216"/>
      <c r="E259" s="213"/>
      <c r="F259" s="213"/>
    </row>
    <row r="260" spans="3:6" x14ac:dyDescent="0.25">
      <c r="C260" s="216"/>
      <c r="E260" s="213"/>
      <c r="F260" s="213"/>
    </row>
    <row r="261" spans="3:6" x14ac:dyDescent="0.25">
      <c r="C261" s="216"/>
      <c r="E261" s="213"/>
      <c r="F261" s="213"/>
    </row>
    <row r="262" spans="3:6" x14ac:dyDescent="0.25">
      <c r="C262" s="216"/>
      <c r="E262" s="213"/>
      <c r="F262" s="213"/>
    </row>
    <row r="263" spans="3:6" x14ac:dyDescent="0.25">
      <c r="C263" s="216"/>
      <c r="E263" s="213"/>
      <c r="F263" s="213"/>
    </row>
    <row r="264" spans="3:6" x14ac:dyDescent="0.25">
      <c r="C264" s="216"/>
      <c r="E264" s="213"/>
      <c r="F264" s="213"/>
    </row>
    <row r="265" spans="3:6" x14ac:dyDescent="0.25">
      <c r="C265" s="216"/>
      <c r="E265" s="213"/>
      <c r="F265" s="213"/>
    </row>
    <row r="266" spans="3:6" x14ac:dyDescent="0.25">
      <c r="C266" s="216"/>
      <c r="E266" s="213"/>
      <c r="F266" s="213"/>
    </row>
    <row r="267" spans="3:6" x14ac:dyDescent="0.25">
      <c r="C267" s="216"/>
      <c r="E267" s="213"/>
      <c r="F267" s="213"/>
    </row>
    <row r="268" spans="3:6" x14ac:dyDescent="0.25">
      <c r="C268" s="216"/>
      <c r="E268" s="213"/>
      <c r="F268" s="213"/>
    </row>
    <row r="269" spans="3:6" x14ac:dyDescent="0.25">
      <c r="C269" s="216"/>
      <c r="E269" s="213"/>
      <c r="F269" s="213"/>
    </row>
    <row r="270" spans="3:6" x14ac:dyDescent="0.25">
      <c r="C270" s="216"/>
      <c r="E270" s="213"/>
      <c r="F270" s="213"/>
    </row>
    <row r="271" spans="3:6" x14ac:dyDescent="0.25">
      <c r="C271" s="216"/>
      <c r="E271" s="213"/>
      <c r="F271" s="213"/>
    </row>
    <row r="272" spans="3:6" x14ac:dyDescent="0.25">
      <c r="C272" s="216"/>
      <c r="E272" s="213"/>
      <c r="F272" s="213"/>
    </row>
    <row r="273" spans="3:6" x14ac:dyDescent="0.25">
      <c r="C273" s="216"/>
      <c r="E273" s="213"/>
      <c r="F273" s="213"/>
    </row>
    <row r="274" spans="3:6" x14ac:dyDescent="0.25">
      <c r="C274" s="216"/>
      <c r="E274" s="213"/>
      <c r="F274" s="213"/>
    </row>
    <row r="275" spans="3:6" x14ac:dyDescent="0.25">
      <c r="C275" s="216"/>
      <c r="E275" s="213"/>
      <c r="F275" s="213"/>
    </row>
    <row r="276" spans="3:6" x14ac:dyDescent="0.25">
      <c r="C276" s="216"/>
      <c r="E276" s="213"/>
      <c r="F276" s="213"/>
    </row>
    <row r="277" spans="3:6" x14ac:dyDescent="0.25">
      <c r="C277" s="216"/>
      <c r="E277" s="213"/>
      <c r="F277" s="213"/>
    </row>
    <row r="278" spans="3:6" x14ac:dyDescent="0.25">
      <c r="C278" s="216"/>
      <c r="E278" s="213"/>
      <c r="F278" s="213"/>
    </row>
    <row r="279" spans="3:6" x14ac:dyDescent="0.25">
      <c r="C279" s="216"/>
      <c r="E279" s="213"/>
      <c r="F279" s="213"/>
    </row>
    <row r="280" spans="3:6" x14ac:dyDescent="0.25">
      <c r="C280" s="216"/>
      <c r="E280" s="213"/>
      <c r="F280" s="213"/>
    </row>
    <row r="281" spans="3:6" x14ac:dyDescent="0.25">
      <c r="C281" s="216"/>
      <c r="E281" s="213"/>
      <c r="F281" s="213"/>
    </row>
    <row r="282" spans="3:6" x14ac:dyDescent="0.25">
      <c r="C282" s="216"/>
      <c r="E282" s="213"/>
      <c r="F282" s="213"/>
    </row>
    <row r="283" spans="3:6" x14ac:dyDescent="0.25">
      <c r="C283" s="216"/>
      <c r="E283" s="213"/>
      <c r="F283" s="213"/>
    </row>
    <row r="284" spans="3:6" x14ac:dyDescent="0.25">
      <c r="C284" s="216"/>
      <c r="E284" s="213"/>
      <c r="F284" s="213"/>
    </row>
    <row r="285" spans="3:6" x14ac:dyDescent="0.25">
      <c r="C285" s="216"/>
      <c r="E285" s="213"/>
      <c r="F285" s="213"/>
    </row>
    <row r="286" spans="3:6" x14ac:dyDescent="0.25">
      <c r="C286" s="216"/>
      <c r="E286" s="213"/>
      <c r="F286" s="213"/>
    </row>
    <row r="287" spans="3:6" x14ac:dyDescent="0.25">
      <c r="C287" s="216"/>
      <c r="E287" s="213"/>
      <c r="F287" s="213"/>
    </row>
    <row r="288" spans="3:6" x14ac:dyDescent="0.25">
      <c r="C288" s="216"/>
      <c r="E288" s="213"/>
      <c r="F288" s="213"/>
    </row>
    <row r="289" spans="3:6" x14ac:dyDescent="0.25">
      <c r="C289" s="216"/>
      <c r="E289" s="213"/>
      <c r="F289" s="213"/>
    </row>
    <row r="290" spans="3:6" x14ac:dyDescent="0.25">
      <c r="C290" s="216"/>
      <c r="E290" s="213"/>
      <c r="F290" s="213"/>
    </row>
    <row r="291" spans="3:6" x14ac:dyDescent="0.25">
      <c r="C291" s="216"/>
      <c r="E291" s="213"/>
      <c r="F291" s="213"/>
    </row>
    <row r="292" spans="3:6" x14ac:dyDescent="0.25">
      <c r="C292" s="216"/>
      <c r="E292" s="213"/>
      <c r="F292" s="213"/>
    </row>
    <row r="293" spans="3:6" x14ac:dyDescent="0.25">
      <c r="C293" s="216"/>
      <c r="E293" s="213"/>
      <c r="F293" s="213"/>
    </row>
    <row r="294" spans="3:6" x14ac:dyDescent="0.25">
      <c r="C294" s="216"/>
      <c r="E294" s="213"/>
      <c r="F294" s="213"/>
    </row>
    <row r="295" spans="3:6" x14ac:dyDescent="0.25">
      <c r="C295" s="216"/>
      <c r="E295" s="213"/>
      <c r="F295" s="213"/>
    </row>
    <row r="296" spans="3:6" x14ac:dyDescent="0.25">
      <c r="C296" s="216"/>
      <c r="E296" s="213"/>
      <c r="F296" s="213"/>
    </row>
    <row r="297" spans="3:6" x14ac:dyDescent="0.25">
      <c r="C297" s="216"/>
      <c r="E297" s="213"/>
      <c r="F297" s="213"/>
    </row>
    <row r="298" spans="3:6" x14ac:dyDescent="0.25">
      <c r="C298" s="216"/>
      <c r="E298" s="213"/>
      <c r="F298" s="213"/>
    </row>
    <row r="299" spans="3:6" x14ac:dyDescent="0.25">
      <c r="C299" s="216"/>
      <c r="E299" s="213"/>
      <c r="F299" s="213"/>
    </row>
    <row r="300" spans="3:6" x14ac:dyDescent="0.25">
      <c r="C300" s="216"/>
      <c r="E300" s="213"/>
      <c r="F300" s="213"/>
    </row>
    <row r="301" spans="3:6" x14ac:dyDescent="0.25">
      <c r="C301" s="216"/>
      <c r="E301" s="213"/>
      <c r="F301" s="213"/>
    </row>
    <row r="302" spans="3:6" x14ac:dyDescent="0.25">
      <c r="C302" s="216"/>
      <c r="E302" s="213"/>
      <c r="F302" s="213"/>
    </row>
    <row r="303" spans="3:6" x14ac:dyDescent="0.25">
      <c r="C303" s="216"/>
      <c r="E303" s="213"/>
      <c r="F303" s="213"/>
    </row>
    <row r="304" spans="3:6" x14ac:dyDescent="0.25">
      <c r="C304" s="216"/>
      <c r="E304" s="213"/>
      <c r="F304" s="213"/>
    </row>
    <row r="305" spans="3:6" x14ac:dyDescent="0.25">
      <c r="C305" s="216"/>
      <c r="E305" s="213"/>
      <c r="F305" s="213"/>
    </row>
    <row r="306" spans="3:6" x14ac:dyDescent="0.25">
      <c r="C306" s="216"/>
      <c r="E306" s="213"/>
      <c r="F306" s="213"/>
    </row>
    <row r="307" spans="3:6" x14ac:dyDescent="0.25">
      <c r="C307" s="216"/>
      <c r="E307" s="213"/>
      <c r="F307" s="213"/>
    </row>
    <row r="308" spans="3:6" x14ac:dyDescent="0.25">
      <c r="C308" s="216"/>
      <c r="E308" s="213"/>
      <c r="F308" s="213"/>
    </row>
    <row r="309" spans="3:6" x14ac:dyDescent="0.25">
      <c r="C309" s="216"/>
      <c r="E309" s="213"/>
      <c r="F309" s="213"/>
    </row>
    <row r="310" spans="3:6" x14ac:dyDescent="0.25">
      <c r="C310" s="216"/>
      <c r="E310" s="213"/>
      <c r="F310" s="213"/>
    </row>
    <row r="311" spans="3:6" x14ac:dyDescent="0.25">
      <c r="C311" s="216"/>
      <c r="E311" s="213"/>
      <c r="F311" s="213"/>
    </row>
    <row r="312" spans="3:6" x14ac:dyDescent="0.25">
      <c r="C312" s="216"/>
      <c r="E312" s="213"/>
      <c r="F312" s="213"/>
    </row>
    <row r="313" spans="3:6" x14ac:dyDescent="0.25">
      <c r="C313" s="216"/>
      <c r="E313" s="213"/>
      <c r="F313" s="213"/>
    </row>
    <row r="314" spans="3:6" x14ac:dyDescent="0.25">
      <c r="C314" s="216"/>
      <c r="E314" s="213"/>
      <c r="F314" s="213"/>
    </row>
    <row r="315" spans="3:6" x14ac:dyDescent="0.25">
      <c r="C315" s="216"/>
      <c r="E315" s="213"/>
      <c r="F315" s="213"/>
    </row>
    <row r="316" spans="3:6" x14ac:dyDescent="0.25">
      <c r="C316" s="216"/>
      <c r="E316" s="213"/>
      <c r="F316" s="213"/>
    </row>
    <row r="317" spans="3:6" x14ac:dyDescent="0.25">
      <c r="C317" s="216"/>
      <c r="E317" s="213"/>
      <c r="F317" s="213"/>
    </row>
    <row r="318" spans="3:6" x14ac:dyDescent="0.25">
      <c r="C318" s="216"/>
      <c r="E318" s="213"/>
      <c r="F318" s="213"/>
    </row>
    <row r="319" spans="3:6" x14ac:dyDescent="0.25">
      <c r="C319" s="216"/>
      <c r="E319" s="213"/>
      <c r="F319" s="213"/>
    </row>
    <row r="320" spans="3:6" x14ac:dyDescent="0.25">
      <c r="C320" s="216"/>
      <c r="E320" s="213"/>
      <c r="F320" s="213"/>
    </row>
    <row r="321" spans="3:6" x14ac:dyDescent="0.25">
      <c r="C321" s="216"/>
      <c r="E321" s="213"/>
      <c r="F321" s="213"/>
    </row>
    <row r="322" spans="3:6" x14ac:dyDescent="0.25">
      <c r="C322" s="216"/>
      <c r="E322" s="213"/>
      <c r="F322" s="213"/>
    </row>
    <row r="323" spans="3:6" x14ac:dyDescent="0.25">
      <c r="C323" s="216"/>
      <c r="E323" s="213"/>
      <c r="F323" s="213"/>
    </row>
    <row r="324" spans="3:6" x14ac:dyDescent="0.25">
      <c r="C324" s="216"/>
      <c r="E324" s="213"/>
      <c r="F324" s="213"/>
    </row>
    <row r="325" spans="3:6" x14ac:dyDescent="0.25">
      <c r="C325" s="216"/>
      <c r="E325" s="213"/>
      <c r="F325" s="213"/>
    </row>
    <row r="326" spans="3:6" x14ac:dyDescent="0.25">
      <c r="C326" s="216"/>
      <c r="E326" s="213"/>
      <c r="F326" s="213"/>
    </row>
    <row r="327" spans="3:6" x14ac:dyDescent="0.25">
      <c r="C327" s="216"/>
      <c r="E327" s="213"/>
      <c r="F327" s="213"/>
    </row>
    <row r="328" spans="3:6" x14ac:dyDescent="0.25">
      <c r="C328" s="216"/>
      <c r="E328" s="213"/>
      <c r="F328" s="213"/>
    </row>
    <row r="329" spans="3:6" x14ac:dyDescent="0.25">
      <c r="C329" s="216"/>
      <c r="E329" s="213"/>
      <c r="F329" s="213"/>
    </row>
    <row r="330" spans="3:6" x14ac:dyDescent="0.25">
      <c r="C330" s="216"/>
      <c r="E330" s="213"/>
      <c r="F330" s="213"/>
    </row>
    <row r="331" spans="3:6" x14ac:dyDescent="0.25">
      <c r="C331" s="216"/>
      <c r="E331" s="213"/>
      <c r="F331" s="213"/>
    </row>
    <row r="332" spans="3:6" x14ac:dyDescent="0.25">
      <c r="C332" s="216"/>
      <c r="E332" s="213"/>
      <c r="F332" s="213"/>
    </row>
    <row r="333" spans="3:6" x14ac:dyDescent="0.25">
      <c r="C333" s="216"/>
      <c r="E333" s="213"/>
      <c r="F333" s="213"/>
    </row>
    <row r="334" spans="3:6" x14ac:dyDescent="0.25">
      <c r="C334" s="216"/>
      <c r="E334" s="213"/>
      <c r="F334" s="213"/>
    </row>
    <row r="335" spans="3:6" x14ac:dyDescent="0.25">
      <c r="C335" s="216"/>
      <c r="E335" s="213"/>
      <c r="F335" s="213"/>
    </row>
    <row r="336" spans="3:6" x14ac:dyDescent="0.25">
      <c r="C336" s="216"/>
      <c r="E336" s="213"/>
      <c r="F336" s="213"/>
    </row>
    <row r="337" spans="3:6" x14ac:dyDescent="0.25">
      <c r="C337" s="216"/>
      <c r="E337" s="213"/>
      <c r="F337" s="213"/>
    </row>
    <row r="338" spans="3:6" x14ac:dyDescent="0.25">
      <c r="E338" s="213"/>
      <c r="F338" s="213"/>
    </row>
    <row r="339" spans="3:6" x14ac:dyDescent="0.25">
      <c r="E339" s="213"/>
      <c r="F339" s="213"/>
    </row>
    <row r="340" spans="3:6" x14ac:dyDescent="0.25">
      <c r="E340" s="213"/>
      <c r="F340" s="213"/>
    </row>
    <row r="341" spans="3:6" x14ac:dyDescent="0.25">
      <c r="E341" s="213"/>
      <c r="F341" s="213"/>
    </row>
    <row r="342" spans="3:6" x14ac:dyDescent="0.25">
      <c r="E342" s="213"/>
      <c r="F342" s="213"/>
    </row>
    <row r="343" spans="3:6" x14ac:dyDescent="0.25">
      <c r="E343" s="213"/>
      <c r="F343" s="213"/>
    </row>
    <row r="344" spans="3:6" x14ac:dyDescent="0.25">
      <c r="E344" s="213"/>
      <c r="F344" s="213"/>
    </row>
    <row r="345" spans="3:6" x14ac:dyDescent="0.25">
      <c r="E345" s="213"/>
      <c r="F345" s="213"/>
    </row>
    <row r="346" spans="3:6" x14ac:dyDescent="0.25">
      <c r="E346" s="213"/>
      <c r="F346" s="213"/>
    </row>
    <row r="347" spans="3:6" x14ac:dyDescent="0.25">
      <c r="E347" s="213"/>
      <c r="F347" s="213"/>
    </row>
    <row r="348" spans="3:6" x14ac:dyDescent="0.25">
      <c r="E348" s="213"/>
      <c r="F348" s="213"/>
    </row>
    <row r="349" spans="3:6" x14ac:dyDescent="0.25">
      <c r="E349" s="213"/>
      <c r="F349" s="213"/>
    </row>
    <row r="350" spans="3:6" x14ac:dyDescent="0.25">
      <c r="E350" s="213"/>
      <c r="F350" s="213"/>
    </row>
    <row r="351" spans="3:6" x14ac:dyDescent="0.25">
      <c r="E351" s="213"/>
      <c r="F351" s="213"/>
    </row>
    <row r="352" spans="3:6" x14ac:dyDescent="0.25">
      <c r="E352" s="213"/>
      <c r="F352" s="213"/>
    </row>
    <row r="353" spans="5:6" x14ac:dyDescent="0.25">
      <c r="E353" s="213"/>
      <c r="F353" s="213"/>
    </row>
    <row r="354" spans="5:6" x14ac:dyDescent="0.25">
      <c r="E354" s="213"/>
      <c r="F354" s="213"/>
    </row>
    <row r="355" spans="5:6" x14ac:dyDescent="0.25">
      <c r="E355" s="213"/>
      <c r="F355" s="213"/>
    </row>
    <row r="356" spans="5:6" x14ac:dyDescent="0.25">
      <c r="E356" s="213"/>
      <c r="F356" s="213"/>
    </row>
    <row r="357" spans="5:6" x14ac:dyDescent="0.25">
      <c r="E357" s="213"/>
      <c r="F357" s="213"/>
    </row>
    <row r="358" spans="5:6" x14ac:dyDescent="0.25">
      <c r="E358" s="213"/>
      <c r="F358" s="213"/>
    </row>
    <row r="359" spans="5:6" x14ac:dyDescent="0.25">
      <c r="E359" s="213"/>
      <c r="F359" s="213"/>
    </row>
    <row r="360" spans="5:6" x14ac:dyDescent="0.25">
      <c r="E360" s="213"/>
      <c r="F360" s="213"/>
    </row>
    <row r="361" spans="5:6" x14ac:dyDescent="0.25">
      <c r="E361" s="213"/>
      <c r="F361" s="213"/>
    </row>
    <row r="362" spans="5:6" x14ac:dyDescent="0.25">
      <c r="E362" s="213"/>
      <c r="F362" s="213"/>
    </row>
    <row r="363" spans="5:6" x14ac:dyDescent="0.25">
      <c r="E363" s="213"/>
      <c r="F363" s="213"/>
    </row>
    <row r="364" spans="5:6" x14ac:dyDescent="0.25">
      <c r="E364" s="213"/>
      <c r="F364" s="213"/>
    </row>
    <row r="365" spans="5:6" x14ac:dyDescent="0.25">
      <c r="E365" s="213"/>
      <c r="F365" s="213"/>
    </row>
    <row r="366" spans="5:6" x14ac:dyDescent="0.25">
      <c r="E366" s="213"/>
      <c r="F366" s="213"/>
    </row>
    <row r="367" spans="5:6" x14ac:dyDescent="0.25">
      <c r="E367" s="213"/>
      <c r="F367" s="213"/>
    </row>
    <row r="368" spans="5:6" x14ac:dyDescent="0.25">
      <c r="E368" s="213"/>
      <c r="F368" s="213"/>
    </row>
    <row r="369" spans="5:6" x14ac:dyDescent="0.25">
      <c r="E369" s="213"/>
      <c r="F369" s="213"/>
    </row>
    <row r="370" spans="5:6" x14ac:dyDescent="0.25">
      <c r="E370" s="213"/>
      <c r="F370" s="213"/>
    </row>
    <row r="371" spans="5:6" x14ac:dyDescent="0.25">
      <c r="E371" s="213"/>
      <c r="F371" s="213"/>
    </row>
    <row r="372" spans="5:6" x14ac:dyDescent="0.25">
      <c r="E372" s="213"/>
      <c r="F372" s="213"/>
    </row>
    <row r="373" spans="5:6" x14ac:dyDescent="0.25">
      <c r="E373" s="213"/>
      <c r="F373" s="213"/>
    </row>
    <row r="374" spans="5:6" x14ac:dyDescent="0.25">
      <c r="E374" s="213"/>
      <c r="F374" s="213"/>
    </row>
    <row r="375" spans="5:6" x14ac:dyDescent="0.25">
      <c r="E375" s="213"/>
      <c r="F375" s="213"/>
    </row>
    <row r="376" spans="5:6" x14ac:dyDescent="0.25">
      <c r="E376" s="213"/>
      <c r="F376" s="213"/>
    </row>
    <row r="377" spans="5:6" x14ac:dyDescent="0.25">
      <c r="E377" s="213"/>
      <c r="F377" s="213"/>
    </row>
    <row r="378" spans="5:6" x14ac:dyDescent="0.25">
      <c r="E378" s="213"/>
      <c r="F378" s="213"/>
    </row>
    <row r="379" spans="5:6" x14ac:dyDescent="0.25">
      <c r="E379" s="213"/>
      <c r="F379" s="213"/>
    </row>
    <row r="380" spans="5:6" x14ac:dyDescent="0.25">
      <c r="E380" s="213"/>
      <c r="F380" s="213"/>
    </row>
    <row r="381" spans="5:6" x14ac:dyDescent="0.25">
      <c r="E381" s="213"/>
      <c r="F381" s="213"/>
    </row>
    <row r="382" spans="5:6" x14ac:dyDescent="0.25">
      <c r="E382" s="213"/>
      <c r="F382" s="213"/>
    </row>
    <row r="383" spans="5:6" x14ac:dyDescent="0.25">
      <c r="E383" s="213"/>
      <c r="F383" s="213"/>
    </row>
    <row r="384" spans="5:6" x14ac:dyDescent="0.25">
      <c r="E384" s="213"/>
      <c r="F384" s="213"/>
    </row>
    <row r="385" spans="5:6" x14ac:dyDescent="0.25">
      <c r="E385" s="213"/>
      <c r="F385" s="213"/>
    </row>
    <row r="386" spans="5:6" x14ac:dyDescent="0.25">
      <c r="E386" s="213"/>
      <c r="F386" s="213"/>
    </row>
    <row r="387" spans="5:6" x14ac:dyDescent="0.25">
      <c r="E387" s="213"/>
      <c r="F387" s="213"/>
    </row>
    <row r="388" spans="5:6" x14ac:dyDescent="0.25">
      <c r="E388" s="213"/>
      <c r="F388" s="213"/>
    </row>
    <row r="389" spans="5:6" x14ac:dyDescent="0.25">
      <c r="E389" s="213"/>
      <c r="F389" s="213"/>
    </row>
    <row r="390" spans="5:6" x14ac:dyDescent="0.25">
      <c r="E390" s="213"/>
      <c r="F390" s="213"/>
    </row>
    <row r="391" spans="5:6" x14ac:dyDescent="0.25">
      <c r="E391" s="213"/>
      <c r="F391" s="213"/>
    </row>
    <row r="392" spans="5:6" x14ac:dyDescent="0.25">
      <c r="E392" s="213"/>
      <c r="F392" s="213"/>
    </row>
    <row r="393" spans="5:6" x14ac:dyDescent="0.25">
      <c r="E393" s="213"/>
      <c r="F393" s="213"/>
    </row>
    <row r="394" spans="5:6" x14ac:dyDescent="0.25">
      <c r="E394" s="213"/>
      <c r="F394" s="213"/>
    </row>
    <row r="395" spans="5:6" x14ac:dyDescent="0.25">
      <c r="E395" s="213"/>
      <c r="F395" s="213"/>
    </row>
    <row r="396" spans="5:6" x14ac:dyDescent="0.25">
      <c r="E396" s="213"/>
      <c r="F396" s="213"/>
    </row>
    <row r="397" spans="5:6" x14ac:dyDescent="0.25">
      <c r="E397" s="213"/>
      <c r="F397" s="213"/>
    </row>
    <row r="398" spans="5:6" x14ac:dyDescent="0.25">
      <c r="E398" s="213"/>
      <c r="F398" s="213"/>
    </row>
    <row r="399" spans="5:6" x14ac:dyDescent="0.25">
      <c r="E399" s="213"/>
      <c r="F399" s="213"/>
    </row>
    <row r="400" spans="5:6" x14ac:dyDescent="0.25">
      <c r="E400" s="213"/>
      <c r="F400" s="213"/>
    </row>
    <row r="401" spans="5:6" x14ac:dyDescent="0.25">
      <c r="E401" s="213"/>
      <c r="F401" s="213"/>
    </row>
    <row r="402" spans="5:6" x14ac:dyDescent="0.25">
      <c r="E402" s="213"/>
      <c r="F402" s="213"/>
    </row>
    <row r="403" spans="5:6" x14ac:dyDescent="0.25">
      <c r="E403" s="213"/>
      <c r="F403" s="213"/>
    </row>
    <row r="404" spans="5:6" x14ac:dyDescent="0.25">
      <c r="E404" s="213"/>
      <c r="F404" s="213"/>
    </row>
    <row r="405" spans="5:6" x14ac:dyDescent="0.25">
      <c r="E405" s="213"/>
      <c r="F405" s="213"/>
    </row>
    <row r="406" spans="5:6" x14ac:dyDescent="0.25">
      <c r="E406" s="213"/>
      <c r="F406" s="213"/>
    </row>
    <row r="407" spans="5:6" x14ac:dyDescent="0.25">
      <c r="E407" s="213"/>
      <c r="F407" s="213"/>
    </row>
    <row r="408" spans="5:6" x14ac:dyDescent="0.25">
      <c r="E408" s="213"/>
      <c r="F408" s="213"/>
    </row>
    <row r="409" spans="5:6" x14ac:dyDescent="0.25">
      <c r="E409" s="213"/>
      <c r="F409" s="213"/>
    </row>
    <row r="410" spans="5:6" x14ac:dyDescent="0.25">
      <c r="E410" s="213"/>
      <c r="F410" s="213"/>
    </row>
    <row r="411" spans="5:6" x14ac:dyDescent="0.25">
      <c r="E411" s="213"/>
      <c r="F411" s="213"/>
    </row>
    <row r="412" spans="5:6" x14ac:dyDescent="0.25">
      <c r="E412" s="213"/>
      <c r="F412" s="213"/>
    </row>
    <row r="413" spans="5:6" x14ac:dyDescent="0.25">
      <c r="E413" s="213"/>
      <c r="F413" s="213"/>
    </row>
    <row r="414" spans="5:6" x14ac:dyDescent="0.25">
      <c r="E414" s="213"/>
      <c r="F414" s="213"/>
    </row>
    <row r="415" spans="5:6" x14ac:dyDescent="0.25">
      <c r="E415" s="213"/>
      <c r="F415" s="213"/>
    </row>
    <row r="416" spans="5:6" x14ac:dyDescent="0.25">
      <c r="E416" s="213"/>
      <c r="F416" s="213"/>
    </row>
    <row r="417" spans="5:6" x14ac:dyDescent="0.25">
      <c r="E417" s="213"/>
      <c r="F417" s="213"/>
    </row>
    <row r="418" spans="5:6" x14ac:dyDescent="0.25">
      <c r="E418" s="213"/>
      <c r="F418" s="213"/>
    </row>
    <row r="419" spans="5:6" x14ac:dyDescent="0.25">
      <c r="E419" s="213"/>
      <c r="F419" s="213"/>
    </row>
    <row r="420" spans="5:6" x14ac:dyDescent="0.25">
      <c r="E420" s="213"/>
      <c r="F420" s="213"/>
    </row>
    <row r="421" spans="5:6" x14ac:dyDescent="0.25">
      <c r="E421" s="213"/>
      <c r="F421" s="213"/>
    </row>
    <row r="422" spans="5:6" x14ac:dyDescent="0.25">
      <c r="E422" s="213"/>
      <c r="F422" s="213"/>
    </row>
    <row r="423" spans="5:6" x14ac:dyDescent="0.25">
      <c r="E423" s="213"/>
      <c r="F423" s="213"/>
    </row>
    <row r="424" spans="5:6" x14ac:dyDescent="0.25">
      <c r="E424" s="213"/>
      <c r="F424" s="213"/>
    </row>
    <row r="425" spans="5:6" x14ac:dyDescent="0.25">
      <c r="E425" s="213"/>
      <c r="F425" s="213"/>
    </row>
    <row r="426" spans="5:6" x14ac:dyDescent="0.25">
      <c r="E426" s="213"/>
      <c r="F426" s="213"/>
    </row>
    <row r="427" spans="5:6" x14ac:dyDescent="0.25">
      <c r="E427" s="213"/>
      <c r="F427" s="213"/>
    </row>
    <row r="428" spans="5:6" x14ac:dyDescent="0.25">
      <c r="E428" s="213"/>
      <c r="F428" s="213"/>
    </row>
    <row r="429" spans="5:6" x14ac:dyDescent="0.25">
      <c r="E429" s="213"/>
      <c r="F429" s="213"/>
    </row>
    <row r="430" spans="5:6" x14ac:dyDescent="0.25">
      <c r="E430" s="213"/>
      <c r="F430" s="213"/>
    </row>
    <row r="431" spans="5:6" x14ac:dyDescent="0.25">
      <c r="E431" s="213"/>
      <c r="F431" s="213"/>
    </row>
    <row r="432" spans="5:6" x14ac:dyDescent="0.25">
      <c r="E432" s="213"/>
      <c r="F432" s="213"/>
    </row>
    <row r="433" spans="5:6" x14ac:dyDescent="0.25">
      <c r="E433" s="213"/>
      <c r="F433" s="213"/>
    </row>
    <row r="434" spans="5:6" x14ac:dyDescent="0.25">
      <c r="E434" s="213"/>
      <c r="F434" s="213"/>
    </row>
    <row r="435" spans="5:6" x14ac:dyDescent="0.25">
      <c r="E435" s="213"/>
      <c r="F435" s="213"/>
    </row>
    <row r="436" spans="5:6" x14ac:dyDescent="0.25">
      <c r="E436" s="213"/>
      <c r="F436" s="213"/>
    </row>
    <row r="437" spans="5:6" x14ac:dyDescent="0.25">
      <c r="E437" s="213"/>
      <c r="F437" s="213"/>
    </row>
    <row r="438" spans="5:6" x14ac:dyDescent="0.25">
      <c r="E438" s="213"/>
      <c r="F438" s="213"/>
    </row>
    <row r="439" spans="5:6" x14ac:dyDescent="0.25">
      <c r="E439" s="213"/>
      <c r="F439" s="213"/>
    </row>
    <row r="440" spans="5:6" x14ac:dyDescent="0.25">
      <c r="E440" s="213"/>
      <c r="F440" s="213"/>
    </row>
    <row r="441" spans="5:6" x14ac:dyDescent="0.25">
      <c r="E441" s="213"/>
      <c r="F441" s="213"/>
    </row>
    <row r="442" spans="5:6" x14ac:dyDescent="0.25">
      <c r="E442" s="213"/>
      <c r="F442" s="213"/>
    </row>
    <row r="443" spans="5:6" x14ac:dyDescent="0.25">
      <c r="E443" s="213"/>
      <c r="F443" s="213"/>
    </row>
    <row r="444" spans="5:6" x14ac:dyDescent="0.25">
      <c r="E444" s="213"/>
      <c r="F444" s="213"/>
    </row>
    <row r="445" spans="5:6" x14ac:dyDescent="0.25">
      <c r="E445" s="213"/>
      <c r="F445" s="213"/>
    </row>
    <row r="446" spans="5:6" x14ac:dyDescent="0.25">
      <c r="E446" s="213"/>
      <c r="F446" s="213"/>
    </row>
    <row r="447" spans="5:6" x14ac:dyDescent="0.25">
      <c r="E447" s="213"/>
      <c r="F447" s="213"/>
    </row>
    <row r="448" spans="5:6" x14ac:dyDescent="0.25">
      <c r="E448" s="213"/>
      <c r="F448" s="213"/>
    </row>
    <row r="449" spans="5:6" x14ac:dyDescent="0.25">
      <c r="E449" s="213"/>
      <c r="F449" s="213"/>
    </row>
    <row r="450" spans="5:6" x14ac:dyDescent="0.25">
      <c r="E450" s="213"/>
      <c r="F450" s="213"/>
    </row>
    <row r="451" spans="5:6" x14ac:dyDescent="0.25">
      <c r="E451" s="213"/>
      <c r="F451" s="213"/>
    </row>
    <row r="452" spans="5:6" x14ac:dyDescent="0.25">
      <c r="E452" s="213"/>
      <c r="F452" s="213"/>
    </row>
    <row r="453" spans="5:6" x14ac:dyDescent="0.25">
      <c r="E453" s="213"/>
      <c r="F453" s="213"/>
    </row>
    <row r="454" spans="5:6" x14ac:dyDescent="0.25">
      <c r="E454" s="213"/>
      <c r="F454" s="213"/>
    </row>
    <row r="455" spans="5:6" x14ac:dyDescent="0.25">
      <c r="E455" s="213"/>
      <c r="F455" s="213"/>
    </row>
    <row r="456" spans="5:6" x14ac:dyDescent="0.25">
      <c r="E456" s="213"/>
      <c r="F456" s="213"/>
    </row>
    <row r="457" spans="5:6" x14ac:dyDescent="0.25">
      <c r="E457" s="213"/>
      <c r="F457" s="213"/>
    </row>
    <row r="458" spans="5:6" x14ac:dyDescent="0.25">
      <c r="E458" s="213"/>
      <c r="F458" s="213"/>
    </row>
    <row r="459" spans="5:6" x14ac:dyDescent="0.25">
      <c r="E459" s="213"/>
      <c r="F459" s="213"/>
    </row>
    <row r="460" spans="5:6" x14ac:dyDescent="0.25">
      <c r="E460" s="213"/>
      <c r="F460" s="213"/>
    </row>
    <row r="461" spans="5:6" x14ac:dyDescent="0.25">
      <c r="E461" s="213"/>
      <c r="F461" s="213"/>
    </row>
    <row r="462" spans="5:6" x14ac:dyDescent="0.25">
      <c r="E462" s="213"/>
      <c r="F462" s="213"/>
    </row>
    <row r="463" spans="5:6" x14ac:dyDescent="0.25">
      <c r="E463" s="213"/>
      <c r="F463" s="213"/>
    </row>
    <row r="464" spans="5:6" x14ac:dyDescent="0.25">
      <c r="E464" s="213"/>
      <c r="F464" s="213"/>
    </row>
    <row r="465" spans="5:6" x14ac:dyDescent="0.25">
      <c r="E465" s="213"/>
      <c r="F465" s="213"/>
    </row>
    <row r="466" spans="5:6" x14ac:dyDescent="0.25">
      <c r="E466" s="213"/>
      <c r="F466" s="213"/>
    </row>
    <row r="467" spans="5:6" x14ac:dyDescent="0.25">
      <c r="E467" s="213"/>
      <c r="F467" s="213"/>
    </row>
    <row r="468" spans="5:6" x14ac:dyDescent="0.25">
      <c r="E468" s="213"/>
      <c r="F468" s="213"/>
    </row>
    <row r="469" spans="5:6" x14ac:dyDescent="0.25">
      <c r="E469" s="213"/>
      <c r="F469" s="213"/>
    </row>
    <row r="470" spans="5:6" x14ac:dyDescent="0.25">
      <c r="E470" s="213"/>
      <c r="F470" s="213"/>
    </row>
    <row r="471" spans="5:6" x14ac:dyDescent="0.25">
      <c r="E471" s="213"/>
      <c r="F471" s="213"/>
    </row>
    <row r="472" spans="5:6" x14ac:dyDescent="0.25">
      <c r="E472" s="213"/>
      <c r="F472" s="213"/>
    </row>
    <row r="473" spans="5:6" x14ac:dyDescent="0.25">
      <c r="E473" s="213"/>
      <c r="F473" s="213"/>
    </row>
    <row r="474" spans="5:6" x14ac:dyDescent="0.25">
      <c r="E474" s="213"/>
      <c r="F474" s="213"/>
    </row>
    <row r="475" spans="5:6" x14ac:dyDescent="0.25">
      <c r="E475" s="213"/>
      <c r="F475" s="213"/>
    </row>
    <row r="476" spans="5:6" x14ac:dyDescent="0.25">
      <c r="E476" s="213"/>
      <c r="F476" s="213"/>
    </row>
    <row r="477" spans="5:6" x14ac:dyDescent="0.25">
      <c r="E477" s="213"/>
      <c r="F477" s="213"/>
    </row>
    <row r="478" spans="5:6" x14ac:dyDescent="0.25">
      <c r="E478" s="213"/>
      <c r="F478" s="213"/>
    </row>
    <row r="479" spans="5:6" x14ac:dyDescent="0.25">
      <c r="E479" s="213"/>
      <c r="F479" s="213"/>
    </row>
    <row r="480" spans="5:6" x14ac:dyDescent="0.25">
      <c r="E480" s="213"/>
      <c r="F480" s="213"/>
    </row>
    <row r="481" spans="5:6" x14ac:dyDescent="0.25">
      <c r="E481" s="213"/>
      <c r="F481" s="213"/>
    </row>
    <row r="482" spans="5:6" x14ac:dyDescent="0.25">
      <c r="E482" s="213"/>
      <c r="F482" s="213"/>
    </row>
    <row r="483" spans="5:6" x14ac:dyDescent="0.25">
      <c r="E483" s="213"/>
      <c r="F483" s="213"/>
    </row>
    <row r="484" spans="5:6" x14ac:dyDescent="0.25">
      <c r="E484" s="213"/>
      <c r="F484" s="213"/>
    </row>
    <row r="485" spans="5:6" x14ac:dyDescent="0.25">
      <c r="E485" s="213"/>
      <c r="F485" s="213"/>
    </row>
    <row r="486" spans="5:6" x14ac:dyDescent="0.25">
      <c r="E486" s="213"/>
      <c r="F486" s="213"/>
    </row>
    <row r="487" spans="5:6" x14ac:dyDescent="0.25">
      <c r="E487" s="213"/>
      <c r="F487" s="213"/>
    </row>
    <row r="488" spans="5:6" x14ac:dyDescent="0.25">
      <c r="E488" s="213"/>
      <c r="F488" s="213"/>
    </row>
    <row r="489" spans="5:6" x14ac:dyDescent="0.25">
      <c r="E489" s="213"/>
      <c r="F489" s="213"/>
    </row>
    <row r="490" spans="5:6" x14ac:dyDescent="0.25">
      <c r="E490" s="213"/>
      <c r="F490" s="213"/>
    </row>
    <row r="491" spans="5:6" x14ac:dyDescent="0.25">
      <c r="E491" s="213"/>
      <c r="F491" s="213"/>
    </row>
    <row r="492" spans="5:6" x14ac:dyDescent="0.25">
      <c r="E492" s="213"/>
      <c r="F492" s="213"/>
    </row>
    <row r="493" spans="5:6" x14ac:dyDescent="0.25">
      <c r="E493" s="213"/>
      <c r="F493" s="213"/>
    </row>
    <row r="494" spans="5:6" x14ac:dyDescent="0.25">
      <c r="E494" s="213"/>
      <c r="F494" s="213"/>
    </row>
    <row r="495" spans="5:6" x14ac:dyDescent="0.25">
      <c r="E495" s="213"/>
      <c r="F495" s="213"/>
    </row>
    <row r="496" spans="5:6" x14ac:dyDescent="0.25">
      <c r="E496" s="213"/>
      <c r="F496" s="213"/>
    </row>
    <row r="497" spans="5:6" x14ac:dyDescent="0.25">
      <c r="E497" s="213"/>
      <c r="F497" s="213"/>
    </row>
    <row r="498" spans="5:6" x14ac:dyDescent="0.25">
      <c r="E498" s="213"/>
      <c r="F498" s="213"/>
    </row>
    <row r="499" spans="5:6" x14ac:dyDescent="0.25">
      <c r="E499" s="213"/>
      <c r="F499" s="213"/>
    </row>
    <row r="500" spans="5:6" x14ac:dyDescent="0.25">
      <c r="E500" s="213"/>
      <c r="F500" s="213"/>
    </row>
    <row r="501" spans="5:6" x14ac:dyDescent="0.25">
      <c r="E501" s="213"/>
      <c r="F501" s="213"/>
    </row>
    <row r="502" spans="5:6" x14ac:dyDescent="0.25">
      <c r="E502" s="213"/>
      <c r="F502" s="213"/>
    </row>
    <row r="503" spans="5:6" x14ac:dyDescent="0.25">
      <c r="E503" s="213"/>
      <c r="F503" s="213"/>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41990"/>
  <sheetViews>
    <sheetView tabSelected="1" showOutlineSymbols="0" view="pageBreakPreview" zoomScale="102" zoomScaleNormal="100" zoomScaleSheetLayoutView="102" workbookViewId="0">
      <selection activeCell="M15" sqref="M15"/>
    </sheetView>
  </sheetViews>
  <sheetFormatPr defaultColWidth="8.88671875" defaultRowHeight="13.2" x14ac:dyDescent="0.25"/>
  <cols>
    <col min="1" max="1" width="23.44140625" style="163" customWidth="1"/>
    <col min="2" max="2" width="17" style="31" customWidth="1"/>
    <col min="3" max="3" width="18.33203125" style="31" customWidth="1"/>
    <col min="4" max="4" width="48" style="100" customWidth="1"/>
    <col min="5" max="5" width="12.6640625" style="112" hidden="1" customWidth="1"/>
    <col min="6" max="6" width="8.109375" style="78" hidden="1" customWidth="1"/>
    <col min="7" max="7" width="6.6640625" style="78" hidden="1" customWidth="1"/>
    <col min="8" max="8" width="12.33203125" style="78" hidden="1" customWidth="1"/>
    <col min="9" max="9" width="9.21875" style="78" hidden="1" customWidth="1"/>
    <col min="10" max="10" width="13.33203125" style="113" hidden="1" customWidth="1"/>
    <col min="11" max="12" width="33.21875" style="33" customWidth="1"/>
    <col min="13" max="13" width="8.5546875" style="26" customWidth="1"/>
    <col min="14" max="14" width="8.33203125" style="26" customWidth="1"/>
    <col min="15" max="25" width="8.88671875" style="78" customWidth="1"/>
    <col min="26" max="16384" width="8.88671875" style="78"/>
  </cols>
  <sheetData>
    <row r="1" spans="1:23" ht="27" customHeight="1" x14ac:dyDescent="0.25">
      <c r="A1" s="181" t="s">
        <v>1752</v>
      </c>
      <c r="B1" s="182"/>
      <c r="C1" s="182"/>
      <c r="D1" s="183"/>
      <c r="E1" s="120"/>
    </row>
    <row r="2" spans="1:23" ht="17.399999999999999" x14ac:dyDescent="0.25">
      <c r="A2" s="179" t="s">
        <v>1753</v>
      </c>
      <c r="B2" s="231"/>
      <c r="C2" s="232"/>
      <c r="D2" s="125">
        <f ca="1">TODAY()</f>
        <v>45813</v>
      </c>
      <c r="E2" s="118"/>
      <c r="I2" s="152"/>
      <c r="L2" s="178"/>
      <c r="P2" s="76"/>
    </row>
    <row r="3" spans="1:23" ht="15.6" x14ac:dyDescent="0.25">
      <c r="A3" s="180" t="s">
        <v>1754</v>
      </c>
      <c r="B3" s="233"/>
      <c r="C3" s="234">
        <f>COUNTIF(I8:I163,"179 Adult")</f>
        <v>21</v>
      </c>
      <c r="D3" s="126" t="s">
        <v>1589</v>
      </c>
      <c r="I3" s="152"/>
      <c r="L3" s="178"/>
      <c r="P3" s="76"/>
    </row>
    <row r="4" spans="1:23" ht="15" x14ac:dyDescent="0.25">
      <c r="A4" s="184"/>
      <c r="B4" s="235"/>
      <c r="C4" s="236">
        <f>COUNTIF(I8:I163,"179 Sibling")</f>
        <v>0</v>
      </c>
      <c r="D4" s="146" t="s">
        <v>1618</v>
      </c>
      <c r="I4" s="152"/>
      <c r="L4" s="178"/>
      <c r="P4" s="76"/>
    </row>
    <row r="5" spans="1:23" ht="15" x14ac:dyDescent="0.25">
      <c r="A5" s="184"/>
      <c r="B5" s="235"/>
      <c r="C5" s="234">
        <f>COUNTIF(I9:I164,"179 Youth")+COUNTIF(I1:I164,"179 Sibling")</f>
        <v>25</v>
      </c>
      <c r="D5" s="126" t="s">
        <v>1600</v>
      </c>
      <c r="I5" s="152"/>
      <c r="L5" s="178"/>
      <c r="P5" s="76"/>
    </row>
    <row r="6" spans="1:23" x14ac:dyDescent="0.25">
      <c r="A6" s="89"/>
      <c r="B6" s="232"/>
      <c r="C6" s="234">
        <f>SUM(C3:C5)</f>
        <v>46</v>
      </c>
      <c r="D6" s="127" t="s">
        <v>344</v>
      </c>
      <c r="E6" s="119"/>
      <c r="J6" s="114"/>
      <c r="M6" s="33"/>
      <c r="N6" s="33"/>
      <c r="P6" s="76"/>
    </row>
    <row r="7" spans="1:23" x14ac:dyDescent="0.25">
      <c r="A7" s="96" t="s">
        <v>3</v>
      </c>
      <c r="B7" s="237" t="s">
        <v>5</v>
      </c>
      <c r="C7" s="237" t="s">
        <v>6</v>
      </c>
      <c r="D7" s="127" t="s">
        <v>4</v>
      </c>
      <c r="E7" s="119"/>
      <c r="J7" s="114"/>
      <c r="M7" s="33"/>
      <c r="N7" s="33"/>
      <c r="P7" s="76"/>
    </row>
    <row r="8" spans="1:23" ht="25.8" customHeight="1" x14ac:dyDescent="0.25">
      <c r="A8" s="238" t="s">
        <v>1732</v>
      </c>
      <c r="B8" s="239" t="s">
        <v>1588</v>
      </c>
      <c r="C8" s="240" t="s">
        <v>1588</v>
      </c>
      <c r="D8" s="241" t="s">
        <v>1630</v>
      </c>
      <c r="E8" s="26" t="s">
        <v>1579</v>
      </c>
      <c r="F8" s="26" t="s">
        <v>1733</v>
      </c>
      <c r="G8" s="26" t="s">
        <v>1699</v>
      </c>
      <c r="H8" s="26">
        <v>2488353606</v>
      </c>
      <c r="I8" s="26" t="s">
        <v>1305</v>
      </c>
      <c r="J8" s="124">
        <v>43832.663194444445</v>
      </c>
      <c r="K8" s="122"/>
      <c r="L8" s="26"/>
      <c r="O8" s="26"/>
      <c r="P8" s="76"/>
      <c r="Q8" s="76"/>
      <c r="R8" s="76"/>
      <c r="S8" s="76"/>
      <c r="T8" s="76"/>
      <c r="U8" s="76"/>
      <c r="V8" s="76"/>
      <c r="W8" s="76"/>
    </row>
    <row r="9" spans="1:23" ht="25.8" customHeight="1" x14ac:dyDescent="0.25">
      <c r="A9" s="238" t="s">
        <v>1855</v>
      </c>
      <c r="B9" s="239" t="s">
        <v>1588</v>
      </c>
      <c r="C9" s="240" t="s">
        <v>1588</v>
      </c>
      <c r="D9" s="241" t="s">
        <v>1630</v>
      </c>
      <c r="E9">
        <v>0</v>
      </c>
      <c r="F9" s="26" t="s">
        <v>1870</v>
      </c>
      <c r="G9">
        <v>0</v>
      </c>
      <c r="H9">
        <v>0</v>
      </c>
      <c r="I9" s="26" t="s">
        <v>1305</v>
      </c>
      <c r="J9" s="79">
        <v>43832.663194444445</v>
      </c>
      <c r="K9" s="105"/>
      <c r="L9" s="26"/>
      <c r="O9" s="26"/>
      <c r="P9" s="76"/>
      <c r="Q9" s="76"/>
      <c r="R9" s="76"/>
      <c r="S9" s="76"/>
      <c r="T9" s="76"/>
      <c r="U9" s="76"/>
      <c r="V9" s="76"/>
      <c r="W9" s="76"/>
    </row>
    <row r="10" spans="1:23" ht="25.8" customHeight="1" x14ac:dyDescent="0.25">
      <c r="A10" s="238" t="s">
        <v>1856</v>
      </c>
      <c r="B10" s="239" t="s">
        <v>1588</v>
      </c>
      <c r="C10" s="240" t="s">
        <v>1588</v>
      </c>
      <c r="D10" s="241" t="s">
        <v>1630</v>
      </c>
      <c r="E10">
        <v>0</v>
      </c>
      <c r="F10" s="26" t="s">
        <v>1870</v>
      </c>
      <c r="G10">
        <v>0</v>
      </c>
      <c r="H10">
        <v>0</v>
      </c>
      <c r="I10" s="26" t="s">
        <v>1305</v>
      </c>
      <c r="J10" s="79">
        <v>43832.663194444445</v>
      </c>
      <c r="K10" s="105"/>
      <c r="L10" s="26"/>
      <c r="O10" s="26"/>
      <c r="P10" s="76"/>
      <c r="Q10" s="76"/>
      <c r="R10" s="76"/>
      <c r="S10" s="76"/>
      <c r="T10" s="76"/>
      <c r="U10" s="76"/>
      <c r="V10" s="76"/>
      <c r="W10" s="76"/>
    </row>
    <row r="11" spans="1:23" ht="25.8" customHeight="1" x14ac:dyDescent="0.25">
      <c r="A11" s="238" t="s">
        <v>1861</v>
      </c>
      <c r="B11" s="239" t="s">
        <v>1588</v>
      </c>
      <c r="C11" s="240" t="s">
        <v>1588</v>
      </c>
      <c r="D11" s="241" t="s">
        <v>1630</v>
      </c>
      <c r="E11" t="s">
        <v>399</v>
      </c>
      <c r="F11" s="26" t="s">
        <v>1871</v>
      </c>
      <c r="G11" t="s">
        <v>1802</v>
      </c>
      <c r="H11">
        <v>2487070189</v>
      </c>
      <c r="I11" s="26" t="s">
        <v>1305</v>
      </c>
      <c r="J11" s="79">
        <v>43832.663194444445</v>
      </c>
      <c r="K11" s="105"/>
      <c r="L11" s="26"/>
      <c r="O11" s="26"/>
      <c r="P11" s="76"/>
      <c r="Q11" s="76"/>
      <c r="R11" s="76"/>
      <c r="S11" s="76"/>
      <c r="T11" s="76"/>
      <c r="U11" s="76"/>
      <c r="V11" s="76"/>
      <c r="W11" s="76"/>
    </row>
    <row r="12" spans="1:23" ht="25.8" customHeight="1" x14ac:dyDescent="0.25">
      <c r="A12" s="238" t="s">
        <v>342</v>
      </c>
      <c r="B12" s="239" t="s">
        <v>1588</v>
      </c>
      <c r="C12" s="240" t="s">
        <v>1588</v>
      </c>
      <c r="D12" s="241" t="s">
        <v>1630</v>
      </c>
      <c r="E12" t="s">
        <v>1579</v>
      </c>
      <c r="F12" t="s">
        <v>1844</v>
      </c>
      <c r="G12" t="s">
        <v>1307</v>
      </c>
      <c r="H12">
        <v>2484269477</v>
      </c>
      <c r="I12" t="s">
        <v>1305</v>
      </c>
      <c r="J12" s="79">
        <v>43832.663194444445</v>
      </c>
      <c r="K12" s="105"/>
      <c r="L12" s="26"/>
      <c r="O12" s="26"/>
      <c r="P12" s="76"/>
      <c r="Q12" s="76"/>
      <c r="R12" s="76"/>
      <c r="S12" s="76"/>
      <c r="T12" s="76"/>
      <c r="U12" s="76"/>
      <c r="V12" s="76"/>
      <c r="W12" s="76"/>
    </row>
    <row r="13" spans="1:23" ht="25.8" customHeight="1" x14ac:dyDescent="0.25">
      <c r="A13" s="238" t="s">
        <v>1850</v>
      </c>
      <c r="B13" s="239" t="s">
        <v>1588</v>
      </c>
      <c r="C13" s="240" t="s">
        <v>1588</v>
      </c>
      <c r="D13" s="241" t="s">
        <v>1630</v>
      </c>
      <c r="E13" t="s">
        <v>1579</v>
      </c>
      <c r="F13" s="78" t="s">
        <v>1851</v>
      </c>
      <c r="G13" s="26" t="s">
        <v>1604</v>
      </c>
      <c r="H13" s="26">
        <v>7347770449</v>
      </c>
      <c r="I13" s="26" t="s">
        <v>1305</v>
      </c>
      <c r="J13" s="124">
        <v>43832.663194444445</v>
      </c>
      <c r="K13" s="105"/>
      <c r="L13" s="26"/>
      <c r="O13" s="26"/>
      <c r="P13" s="76"/>
      <c r="Q13" s="76"/>
      <c r="R13" s="76"/>
      <c r="S13" s="76"/>
      <c r="T13" s="76"/>
      <c r="U13" s="76"/>
      <c r="V13" s="76"/>
      <c r="W13" s="76"/>
    </row>
    <row r="14" spans="1:23" ht="25.8" customHeight="1" x14ac:dyDescent="0.25">
      <c r="A14" s="238" t="s">
        <v>1899</v>
      </c>
      <c r="B14" s="239" t="s">
        <v>1588</v>
      </c>
      <c r="C14" s="240" t="s">
        <v>1588</v>
      </c>
      <c r="D14" s="241" t="s">
        <v>1630</v>
      </c>
      <c r="E14" s="26" t="s">
        <v>1579</v>
      </c>
      <c r="F14" s="26" t="s">
        <v>1900</v>
      </c>
      <c r="G14" s="26" t="s">
        <v>1882</v>
      </c>
      <c r="H14" s="26">
        <v>2489168260</v>
      </c>
      <c r="I14" s="26" t="s">
        <v>1305</v>
      </c>
      <c r="J14" s="124">
        <v>43832.663194444445</v>
      </c>
      <c r="K14" s="105"/>
      <c r="L14" s="26"/>
      <c r="O14" s="26"/>
      <c r="P14" s="76"/>
      <c r="Q14" s="76"/>
      <c r="R14" s="76"/>
      <c r="S14" s="76"/>
      <c r="T14" s="76"/>
      <c r="U14" s="76"/>
      <c r="V14" s="76"/>
      <c r="W14" s="76"/>
    </row>
    <row r="15" spans="1:23" ht="25.8" customHeight="1" x14ac:dyDescent="0.25">
      <c r="A15" s="238" t="s">
        <v>1134</v>
      </c>
      <c r="B15" s="239" t="s">
        <v>1588</v>
      </c>
      <c r="C15" s="240" t="s">
        <v>1588</v>
      </c>
      <c r="D15" s="241" t="s">
        <v>1630</v>
      </c>
      <c r="E15" t="s">
        <v>1579</v>
      </c>
      <c r="F15" t="s">
        <v>1644</v>
      </c>
      <c r="G15" t="s">
        <v>1640</v>
      </c>
      <c r="H15">
        <v>2487602865</v>
      </c>
      <c r="I15" t="s">
        <v>1305</v>
      </c>
      <c r="J15" s="79">
        <v>43832.663194444445</v>
      </c>
      <c r="K15" s="122"/>
      <c r="L15" s="26"/>
      <c r="O15" s="26"/>
      <c r="P15" s="76"/>
      <c r="Q15" s="76"/>
      <c r="R15" s="76"/>
      <c r="S15" s="76"/>
      <c r="T15" s="76"/>
      <c r="U15" s="76"/>
      <c r="V15" s="76"/>
      <c r="W15" s="76"/>
    </row>
    <row r="16" spans="1:23" ht="25.8" customHeight="1" x14ac:dyDescent="0.25">
      <c r="A16" s="238" t="s">
        <v>1734</v>
      </c>
      <c r="B16" s="239" t="s">
        <v>1588</v>
      </c>
      <c r="C16" s="240" t="s">
        <v>1588</v>
      </c>
      <c r="D16" s="241" t="s">
        <v>1630</v>
      </c>
      <c r="E16" t="s">
        <v>1579</v>
      </c>
      <c r="F16" t="s">
        <v>1679</v>
      </c>
      <c r="G16" t="s">
        <v>1719</v>
      </c>
      <c r="H16">
        <v>2488805079</v>
      </c>
      <c r="I16" t="s">
        <v>1305</v>
      </c>
      <c r="J16" s="79">
        <v>43832.663194444445</v>
      </c>
      <c r="K16" s="122"/>
      <c r="L16" s="26"/>
      <c r="O16" s="26"/>
      <c r="P16" s="76"/>
      <c r="Q16" s="76"/>
      <c r="R16" s="76"/>
      <c r="S16" s="76"/>
      <c r="T16" s="76"/>
      <c r="U16" s="76"/>
      <c r="V16" s="76"/>
      <c r="W16" s="76"/>
    </row>
    <row r="17" spans="1:23" ht="25.8" customHeight="1" x14ac:dyDescent="0.25">
      <c r="A17" s="238" t="s">
        <v>1141</v>
      </c>
      <c r="B17" s="239" t="s">
        <v>1588</v>
      </c>
      <c r="C17" s="240" t="s">
        <v>1588</v>
      </c>
      <c r="D17" s="241" t="s">
        <v>1630</v>
      </c>
      <c r="E17" t="s">
        <v>1579</v>
      </c>
      <c r="F17" t="s">
        <v>1679</v>
      </c>
      <c r="G17" t="s">
        <v>1836</v>
      </c>
      <c r="H17">
        <v>2489543013</v>
      </c>
      <c r="I17" t="s">
        <v>1305</v>
      </c>
      <c r="J17" s="79">
        <v>43832.663194444445</v>
      </c>
      <c r="K17" s="122"/>
      <c r="L17" s="26"/>
      <c r="O17" s="26"/>
      <c r="P17" s="76"/>
      <c r="Q17" s="76"/>
      <c r="R17" s="76"/>
      <c r="S17" s="76"/>
      <c r="T17" s="76"/>
      <c r="U17" s="76"/>
      <c r="V17" s="76"/>
      <c r="W17" s="76"/>
    </row>
    <row r="18" spans="1:23" ht="25.8" customHeight="1" x14ac:dyDescent="0.25">
      <c r="A18" s="238" t="s">
        <v>1905</v>
      </c>
      <c r="B18" s="239" t="s">
        <v>1588</v>
      </c>
      <c r="C18" s="240" t="s">
        <v>1588</v>
      </c>
      <c r="D18" s="241" t="s">
        <v>1630</v>
      </c>
      <c r="E18" s="26" t="s">
        <v>1579</v>
      </c>
      <c r="F18" s="26" t="s">
        <v>1906</v>
      </c>
      <c r="G18" s="26" t="s">
        <v>1674</v>
      </c>
      <c r="H18" s="26">
        <v>6168480411</v>
      </c>
      <c r="I18" s="26" t="s">
        <v>1305</v>
      </c>
      <c r="J18" s="124">
        <v>43832.663194444445</v>
      </c>
      <c r="K18" s="122"/>
      <c r="L18" s="26"/>
      <c r="O18" s="26"/>
      <c r="P18" s="76"/>
      <c r="Q18" s="76"/>
      <c r="R18" s="76"/>
      <c r="S18" s="76"/>
      <c r="T18" s="76"/>
      <c r="U18" s="76"/>
      <c r="V18" s="76"/>
      <c r="W18" s="76"/>
    </row>
    <row r="19" spans="1:23" ht="25.8" customHeight="1" x14ac:dyDescent="0.25">
      <c r="A19" s="238" t="s">
        <v>391</v>
      </c>
      <c r="B19" s="239" t="s">
        <v>1588</v>
      </c>
      <c r="C19" s="240" t="s">
        <v>1588</v>
      </c>
      <c r="D19" s="241" t="s">
        <v>1630</v>
      </c>
      <c r="E19" t="s">
        <v>1579</v>
      </c>
      <c r="F19" s="122" t="s">
        <v>1839</v>
      </c>
      <c r="G19" t="s">
        <v>350</v>
      </c>
      <c r="H19">
        <v>2485087328</v>
      </c>
      <c r="I19" t="s">
        <v>1305</v>
      </c>
      <c r="J19" s="79">
        <v>43832.663194444445</v>
      </c>
      <c r="K19" s="122"/>
      <c r="L19" s="26"/>
      <c r="O19" s="26"/>
      <c r="P19" s="76"/>
      <c r="Q19" s="76"/>
      <c r="R19" s="76"/>
      <c r="S19" s="76"/>
      <c r="T19" s="76"/>
      <c r="U19" s="76"/>
      <c r="V19" s="76"/>
      <c r="W19" s="76"/>
    </row>
    <row r="20" spans="1:23" ht="25.8" customHeight="1" x14ac:dyDescent="0.25">
      <c r="A20" s="238" t="s">
        <v>1852</v>
      </c>
      <c r="B20" s="239" t="s">
        <v>1588</v>
      </c>
      <c r="C20" s="240" t="s">
        <v>1588</v>
      </c>
      <c r="D20" s="241" t="s">
        <v>1630</v>
      </c>
      <c r="E20" t="s">
        <v>1579</v>
      </c>
      <c r="F20" t="s">
        <v>1853</v>
      </c>
      <c r="G20" t="s">
        <v>1782</v>
      </c>
      <c r="H20">
        <v>2488817945</v>
      </c>
      <c r="I20" t="s">
        <v>1305</v>
      </c>
      <c r="J20" s="79">
        <v>43832.663194444445</v>
      </c>
      <c r="K20" s="105"/>
      <c r="L20" s="26"/>
      <c r="O20" s="26"/>
      <c r="P20" s="76"/>
      <c r="Q20" s="76"/>
      <c r="R20" s="76"/>
      <c r="S20" s="76"/>
      <c r="T20" s="76"/>
      <c r="U20" s="76"/>
      <c r="V20" s="76"/>
      <c r="W20" s="76"/>
    </row>
    <row r="21" spans="1:23" ht="25.8" customHeight="1" x14ac:dyDescent="0.25">
      <c r="A21" s="238" t="s">
        <v>1703</v>
      </c>
      <c r="B21" s="239" t="s">
        <v>1588</v>
      </c>
      <c r="C21" s="240" t="s">
        <v>1588</v>
      </c>
      <c r="D21" s="241" t="s">
        <v>1630</v>
      </c>
      <c r="E21" t="s">
        <v>1579</v>
      </c>
      <c r="F21" t="s">
        <v>1704</v>
      </c>
      <c r="G21" t="s">
        <v>1825</v>
      </c>
      <c r="H21">
        <v>2485250590</v>
      </c>
      <c r="I21" t="s">
        <v>1305</v>
      </c>
      <c r="J21" s="79">
        <v>43832.663194444445</v>
      </c>
      <c r="K21" s="105"/>
      <c r="L21" s="26"/>
      <c r="O21" s="26"/>
      <c r="P21" s="76"/>
      <c r="Q21" s="76"/>
      <c r="R21" s="76"/>
      <c r="S21" s="76"/>
      <c r="T21" s="76"/>
      <c r="U21" s="76"/>
      <c r="V21" s="76"/>
      <c r="W21" s="76"/>
    </row>
    <row r="22" spans="1:23" ht="25.8" customHeight="1" x14ac:dyDescent="0.25">
      <c r="A22" s="238" t="s">
        <v>1748</v>
      </c>
      <c r="B22" s="242" t="s">
        <v>1380</v>
      </c>
      <c r="C22" s="240" t="s">
        <v>1588</v>
      </c>
      <c r="D22" s="241" t="s">
        <v>1630</v>
      </c>
      <c r="E22" t="s">
        <v>1579</v>
      </c>
      <c r="F22" s="26" t="s">
        <v>1749</v>
      </c>
      <c r="G22"/>
      <c r="H22"/>
      <c r="I22" t="s">
        <v>1305</v>
      </c>
      <c r="J22" s="79"/>
      <c r="K22" s="105"/>
      <c r="L22" s="26"/>
      <c r="O22" s="26"/>
      <c r="P22" s="76"/>
      <c r="Q22" s="76"/>
      <c r="R22" s="76"/>
      <c r="S22" s="76"/>
      <c r="T22" s="76"/>
      <c r="U22" s="76"/>
      <c r="V22" s="76"/>
      <c r="W22" s="76"/>
    </row>
    <row r="23" spans="1:23" ht="25.8" customHeight="1" x14ac:dyDescent="0.25">
      <c r="A23" s="238" t="s">
        <v>1868</v>
      </c>
      <c r="B23" s="239" t="s">
        <v>1588</v>
      </c>
      <c r="C23" s="240" t="s">
        <v>1588</v>
      </c>
      <c r="D23" s="241" t="s">
        <v>1630</v>
      </c>
      <c r="E23" t="s">
        <v>1579</v>
      </c>
      <c r="F23" t="s">
        <v>1869</v>
      </c>
      <c r="G23" t="s">
        <v>1649</v>
      </c>
      <c r="H23" t="s">
        <v>1648</v>
      </c>
      <c r="I23" t="s">
        <v>1305</v>
      </c>
      <c r="J23" s="79">
        <v>43832.663194444445</v>
      </c>
      <c r="K23" s="122"/>
      <c r="L23" s="26"/>
      <c r="O23" s="26"/>
      <c r="P23" s="76"/>
      <c r="Q23" s="76"/>
      <c r="R23" s="76"/>
      <c r="S23" s="76"/>
      <c r="T23" s="76"/>
      <c r="U23" s="76"/>
      <c r="V23" s="76"/>
      <c r="W23" s="76"/>
    </row>
    <row r="24" spans="1:23" ht="25.8" customHeight="1" x14ac:dyDescent="0.25">
      <c r="A24" s="238" t="s">
        <v>1209</v>
      </c>
      <c r="B24" s="239" t="s">
        <v>1588</v>
      </c>
      <c r="C24" s="240" t="s">
        <v>1588</v>
      </c>
      <c r="D24" s="241" t="s">
        <v>1630</v>
      </c>
      <c r="E24" s="26" t="s">
        <v>1579</v>
      </c>
      <c r="F24" s="26" t="s">
        <v>1898</v>
      </c>
      <c r="G24" s="26" t="s">
        <v>1874</v>
      </c>
      <c r="H24" s="26">
        <v>2489805441</v>
      </c>
      <c r="I24" s="26" t="s">
        <v>1305</v>
      </c>
      <c r="J24" s="124">
        <v>43832.663194444445</v>
      </c>
      <c r="K24" s="105"/>
      <c r="L24" s="26"/>
      <c r="O24" s="26"/>
      <c r="P24" s="76"/>
      <c r="Q24" s="76"/>
      <c r="R24" s="76"/>
      <c r="S24" s="76"/>
      <c r="T24" s="76"/>
      <c r="U24" s="76"/>
      <c r="V24" s="76"/>
      <c r="W24" s="76"/>
    </row>
    <row r="25" spans="1:23" ht="25.8" customHeight="1" x14ac:dyDescent="0.25">
      <c r="A25" s="238" t="s">
        <v>1736</v>
      </c>
      <c r="B25" s="239" t="s">
        <v>1588</v>
      </c>
      <c r="C25" s="240" t="s">
        <v>1588</v>
      </c>
      <c r="D25" s="241" t="s">
        <v>1630</v>
      </c>
      <c r="E25" t="s">
        <v>1579</v>
      </c>
      <c r="F25" t="s">
        <v>1737</v>
      </c>
      <c r="G25" t="s">
        <v>1824</v>
      </c>
      <c r="H25" t="s">
        <v>1822</v>
      </c>
      <c r="I25" t="s">
        <v>1305</v>
      </c>
      <c r="J25" s="79">
        <v>43832.663194444445</v>
      </c>
      <c r="K25" s="172"/>
      <c r="L25" s="26"/>
      <c r="O25" s="26"/>
      <c r="P25" s="76"/>
      <c r="Q25" s="76"/>
      <c r="R25" s="76"/>
      <c r="S25" s="76"/>
      <c r="T25" s="76"/>
      <c r="U25" s="76"/>
      <c r="V25" s="76"/>
      <c r="W25" s="76"/>
    </row>
    <row r="26" spans="1:23" ht="25.8" customHeight="1" x14ac:dyDescent="0.25">
      <c r="A26" s="238" t="s">
        <v>1840</v>
      </c>
      <c r="B26" s="239" t="s">
        <v>1588</v>
      </c>
      <c r="C26" s="240" t="s">
        <v>1588</v>
      </c>
      <c r="D26" s="241" t="s">
        <v>1630</v>
      </c>
      <c r="E26" t="s">
        <v>1579</v>
      </c>
      <c r="F26" t="s">
        <v>1841</v>
      </c>
      <c r="G26" t="s">
        <v>1762</v>
      </c>
      <c r="H26">
        <v>2487097336</v>
      </c>
      <c r="I26" t="s">
        <v>1305</v>
      </c>
      <c r="J26" s="79">
        <v>43832.663194444445</v>
      </c>
      <c r="K26" s="172"/>
      <c r="L26" s="26"/>
      <c r="O26" s="26"/>
      <c r="P26" s="76"/>
      <c r="Q26" s="76"/>
      <c r="R26" s="76"/>
      <c r="S26" s="76"/>
      <c r="T26" s="76"/>
      <c r="U26" s="76"/>
      <c r="V26" s="76"/>
      <c r="W26" s="76"/>
    </row>
    <row r="27" spans="1:23" ht="25.8" customHeight="1" x14ac:dyDescent="0.25">
      <c r="A27" s="238" t="s">
        <v>1845</v>
      </c>
      <c r="B27" s="239" t="s">
        <v>1588</v>
      </c>
      <c r="C27" s="240" t="s">
        <v>1588</v>
      </c>
      <c r="D27" s="241" t="s">
        <v>1630</v>
      </c>
      <c r="E27" t="s">
        <v>1579</v>
      </c>
      <c r="F27" t="s">
        <v>1846</v>
      </c>
      <c r="G27" t="s">
        <v>1775</v>
      </c>
      <c r="H27">
        <v>2483089825</v>
      </c>
      <c r="I27" t="s">
        <v>1305</v>
      </c>
      <c r="J27" s="79">
        <v>43832.663194444445</v>
      </c>
      <c r="K27" s="172"/>
      <c r="L27" s="26"/>
      <c r="O27" s="26"/>
      <c r="P27" s="76"/>
      <c r="Q27" s="76"/>
      <c r="R27" s="76"/>
      <c r="S27" s="76"/>
      <c r="T27" s="76"/>
      <c r="U27" s="76"/>
      <c r="V27" s="76"/>
      <c r="W27" s="76"/>
    </row>
    <row r="28" spans="1:23" ht="25.8" customHeight="1" x14ac:dyDescent="0.25">
      <c r="A28" s="238" t="s">
        <v>1849</v>
      </c>
      <c r="B28" s="239" t="s">
        <v>1588</v>
      </c>
      <c r="C28" s="240" t="s">
        <v>1588</v>
      </c>
      <c r="D28" s="241" t="s">
        <v>1630</v>
      </c>
      <c r="E28" t="s">
        <v>1579</v>
      </c>
      <c r="F28" t="s">
        <v>1846</v>
      </c>
      <c r="G28" t="s">
        <v>1775</v>
      </c>
      <c r="H28">
        <v>3136555899</v>
      </c>
      <c r="I28" t="s">
        <v>1305</v>
      </c>
      <c r="J28" s="79">
        <v>43832.663194444445</v>
      </c>
      <c r="K28" s="172"/>
      <c r="L28" s="26"/>
      <c r="O28" s="26"/>
      <c r="P28" s="76"/>
      <c r="Q28" s="76"/>
      <c r="R28" s="76"/>
      <c r="S28" s="76"/>
      <c r="T28" s="76"/>
      <c r="U28" s="76"/>
      <c r="V28" s="76"/>
      <c r="W28" s="76"/>
    </row>
    <row r="29" spans="1:23" ht="25.8" customHeight="1" x14ac:dyDescent="0.25">
      <c r="A29" s="177" t="s">
        <v>1488</v>
      </c>
      <c r="B29" s="243" t="s">
        <v>1386</v>
      </c>
      <c r="C29" s="243" t="s">
        <v>1386</v>
      </c>
      <c r="D29" s="222" t="s">
        <v>1628</v>
      </c>
      <c r="E29" s="26" t="e">
        <v>#N/A</v>
      </c>
      <c r="F29" s="26" t="s">
        <v>1707</v>
      </c>
      <c r="G29" s="26" t="s">
        <v>1699</v>
      </c>
      <c r="H29" s="26">
        <v>2488353606</v>
      </c>
      <c r="I29" s="26" t="s">
        <v>1301</v>
      </c>
      <c r="J29" s="124">
        <v>43832.663194444445</v>
      </c>
      <c r="K29" s="176"/>
      <c r="L29" s="26"/>
      <c r="O29" s="26"/>
      <c r="P29" s="76"/>
      <c r="Q29" s="76"/>
      <c r="R29" s="76"/>
      <c r="S29" s="76"/>
      <c r="T29" s="76"/>
      <c r="U29" s="76"/>
      <c r="V29" s="76"/>
      <c r="W29" s="76"/>
    </row>
    <row r="30" spans="1:23" ht="25.8" customHeight="1" x14ac:dyDescent="0.25">
      <c r="A30" s="177" t="s">
        <v>1708</v>
      </c>
      <c r="B30" s="243" t="s">
        <v>1386</v>
      </c>
      <c r="C30" s="243" t="s">
        <v>1386</v>
      </c>
      <c r="D30" s="222" t="s">
        <v>1629</v>
      </c>
      <c r="E30" s="26" t="e">
        <v>#N/A</v>
      </c>
      <c r="F30" s="26" t="s">
        <v>1707</v>
      </c>
      <c r="G30" s="26" t="s">
        <v>1699</v>
      </c>
      <c r="H30" s="26">
        <v>2488353606</v>
      </c>
      <c r="I30" s="26" t="s">
        <v>1301</v>
      </c>
      <c r="J30" s="124">
        <v>43832.663194444445</v>
      </c>
      <c r="K30" s="172"/>
      <c r="L30" s="26"/>
      <c r="O30" s="26"/>
      <c r="P30" s="76"/>
      <c r="Q30" s="76"/>
      <c r="R30" s="76"/>
      <c r="S30" s="76"/>
      <c r="T30" s="76"/>
      <c r="U30" s="76"/>
      <c r="V30" s="76"/>
      <c r="W30" s="76"/>
    </row>
    <row r="31" spans="1:23" ht="25.8" customHeight="1" x14ac:dyDescent="0.25">
      <c r="A31" s="223" t="s">
        <v>1866</v>
      </c>
      <c r="B31" s="244" t="s">
        <v>1380</v>
      </c>
      <c r="C31" s="245" t="s">
        <v>1685</v>
      </c>
      <c r="D31" s="225" t="s">
        <v>1628</v>
      </c>
      <c r="E31" t="s">
        <v>352</v>
      </c>
      <c r="F31" t="s">
        <v>1867</v>
      </c>
      <c r="G31" t="s">
        <v>1819</v>
      </c>
      <c r="H31" t="s">
        <v>1818</v>
      </c>
      <c r="I31" t="s">
        <v>1301</v>
      </c>
      <c r="J31" s="79">
        <v>43832.663194444445</v>
      </c>
      <c r="K31" s="172"/>
      <c r="L31" s="26"/>
      <c r="O31" s="26"/>
      <c r="P31" s="76"/>
      <c r="Q31" s="76"/>
      <c r="R31" s="76"/>
      <c r="S31" s="76"/>
      <c r="T31" s="76"/>
      <c r="U31" s="76"/>
      <c r="V31" s="76"/>
      <c r="W31" s="76"/>
    </row>
    <row r="32" spans="1:23" ht="25.8" customHeight="1" x14ac:dyDescent="0.25">
      <c r="A32" s="223" t="s">
        <v>1705</v>
      </c>
      <c r="B32" s="244" t="s">
        <v>1386</v>
      </c>
      <c r="C32" s="244" t="s">
        <v>1386</v>
      </c>
      <c r="D32" s="225" t="s">
        <v>1629</v>
      </c>
      <c r="E32">
        <v>0</v>
      </c>
      <c r="F32" s="26" t="s">
        <v>1706</v>
      </c>
      <c r="G32" t="s">
        <v>1693</v>
      </c>
      <c r="H32">
        <v>2483022369</v>
      </c>
      <c r="I32" t="s">
        <v>1301</v>
      </c>
      <c r="J32" s="79">
        <v>43832.663194444445</v>
      </c>
      <c r="K32" s="172"/>
      <c r="L32" s="26"/>
      <c r="O32" s="26"/>
      <c r="P32" s="76"/>
      <c r="Q32" s="76"/>
      <c r="R32" s="76"/>
      <c r="S32" s="76"/>
      <c r="T32" s="76"/>
      <c r="U32" s="76"/>
      <c r="V32" s="76"/>
      <c r="W32" s="76"/>
    </row>
    <row r="33" spans="1:23" ht="25.8" customHeight="1" x14ac:dyDescent="0.25">
      <c r="A33" s="223" t="s">
        <v>1854</v>
      </c>
      <c r="B33" s="244" t="s">
        <v>1386</v>
      </c>
      <c r="C33" s="244" t="s">
        <v>1386</v>
      </c>
      <c r="D33" s="225" t="s">
        <v>1630</v>
      </c>
      <c r="E33">
        <v>0</v>
      </c>
      <c r="F33" t="s">
        <v>1706</v>
      </c>
      <c r="G33">
        <v>0</v>
      </c>
      <c r="H33">
        <v>0</v>
      </c>
      <c r="I33" t="s">
        <v>1786</v>
      </c>
      <c r="J33" s="79">
        <v>43832.663194444445</v>
      </c>
      <c r="K33" s="172"/>
      <c r="L33" s="26"/>
      <c r="O33" s="26"/>
      <c r="P33" s="76"/>
      <c r="Q33" s="76"/>
      <c r="R33" s="76"/>
      <c r="S33" s="76"/>
      <c r="T33" s="76"/>
      <c r="U33" s="76"/>
      <c r="V33" s="76"/>
      <c r="W33" s="76"/>
    </row>
    <row r="34" spans="1:23" ht="25.8" customHeight="1" x14ac:dyDescent="0.25">
      <c r="A34" s="223" t="s">
        <v>1730</v>
      </c>
      <c r="B34" s="245" t="s">
        <v>1907</v>
      </c>
      <c r="C34" s="244" t="s">
        <v>1258</v>
      </c>
      <c r="D34" s="225" t="s">
        <v>1629</v>
      </c>
      <c r="E34" t="s">
        <v>365</v>
      </c>
      <c r="F34" t="s">
        <v>1731</v>
      </c>
      <c r="G34" t="s">
        <v>1714</v>
      </c>
      <c r="H34">
        <v>7346256407</v>
      </c>
      <c r="I34" t="s">
        <v>1301</v>
      </c>
      <c r="J34" s="79">
        <v>43832.663194444445</v>
      </c>
      <c r="K34" s="172"/>
      <c r="L34" s="26"/>
      <c r="O34" s="26"/>
      <c r="P34" s="76"/>
      <c r="Q34" s="76"/>
      <c r="R34" s="76"/>
      <c r="S34" s="76"/>
      <c r="T34" s="76"/>
      <c r="U34" s="76"/>
      <c r="V34" s="76"/>
      <c r="W34" s="76"/>
    </row>
    <row r="35" spans="1:23" ht="25.8" customHeight="1" x14ac:dyDescent="0.25">
      <c r="A35" s="223" t="s">
        <v>1863</v>
      </c>
      <c r="B35" s="244" t="s">
        <v>1386</v>
      </c>
      <c r="C35" s="244" t="s">
        <v>1386</v>
      </c>
      <c r="D35" s="225" t="s">
        <v>1628</v>
      </c>
      <c r="E35" t="s">
        <v>399</v>
      </c>
      <c r="F35" t="s">
        <v>1862</v>
      </c>
      <c r="G35" s="168" t="s">
        <v>1802</v>
      </c>
      <c r="H35">
        <v>2486354895</v>
      </c>
      <c r="I35" t="s">
        <v>1301</v>
      </c>
      <c r="J35" s="79">
        <v>43832.663194444445</v>
      </c>
      <c r="K35" s="172"/>
      <c r="L35" s="26"/>
      <c r="O35" s="26"/>
      <c r="P35" s="76"/>
      <c r="Q35" s="76"/>
      <c r="R35" s="76"/>
      <c r="S35" s="76"/>
      <c r="T35" s="76"/>
      <c r="U35" s="76"/>
      <c r="V35" s="76"/>
      <c r="W35" s="76"/>
    </row>
    <row r="36" spans="1:23" ht="25.8" customHeight="1" x14ac:dyDescent="0.25">
      <c r="A36" s="223" t="s">
        <v>1609</v>
      </c>
      <c r="B36" s="244" t="s">
        <v>1386</v>
      </c>
      <c r="C36" s="244" t="s">
        <v>1386</v>
      </c>
      <c r="D36" s="225" t="s">
        <v>1628</v>
      </c>
      <c r="E36" t="s">
        <v>352</v>
      </c>
      <c r="F36" s="78" t="s">
        <v>1610</v>
      </c>
      <c r="G36" s="26" t="s">
        <v>1604</v>
      </c>
      <c r="H36" s="26">
        <v>7347770449</v>
      </c>
      <c r="I36" s="26" t="s">
        <v>1301</v>
      </c>
      <c r="J36" s="124">
        <v>43832.663194444445</v>
      </c>
      <c r="K36" s="172"/>
      <c r="L36" s="26"/>
      <c r="O36" s="26"/>
      <c r="P36" s="76"/>
      <c r="Q36" s="76"/>
      <c r="R36" s="76"/>
      <c r="S36" s="76"/>
      <c r="T36" s="76"/>
      <c r="U36" s="76"/>
      <c r="V36" s="76"/>
      <c r="W36" s="76"/>
    </row>
    <row r="37" spans="1:23" ht="25.8" customHeight="1" x14ac:dyDescent="0.25">
      <c r="A37" s="246" t="s">
        <v>1903</v>
      </c>
      <c r="B37" s="243" t="s">
        <v>1750</v>
      </c>
      <c r="C37" s="243" t="s">
        <v>1750</v>
      </c>
      <c r="D37" s="222" t="s">
        <v>1628</v>
      </c>
      <c r="E37" s="26" t="s">
        <v>352</v>
      </c>
      <c r="F37" s="26" t="s">
        <v>1904</v>
      </c>
      <c r="G37" s="26" t="s">
        <v>1889</v>
      </c>
      <c r="H37" s="26">
        <v>7342772676</v>
      </c>
      <c r="I37" s="26" t="s">
        <v>1301</v>
      </c>
      <c r="J37" s="124">
        <v>43832.663194444445</v>
      </c>
      <c r="K37" s="172"/>
      <c r="L37" s="26"/>
      <c r="O37" s="26"/>
      <c r="P37" s="76"/>
      <c r="Q37" s="76"/>
      <c r="R37" s="76"/>
      <c r="S37" s="76"/>
      <c r="T37" s="76"/>
      <c r="U37" s="76"/>
      <c r="V37" s="76"/>
      <c r="W37" s="76"/>
    </row>
    <row r="38" spans="1:23" ht="25.8" customHeight="1" x14ac:dyDescent="0.25">
      <c r="A38" s="177" t="s">
        <v>1901</v>
      </c>
      <c r="B38" s="243" t="s">
        <v>1386</v>
      </c>
      <c r="C38" s="243" t="s">
        <v>1386</v>
      </c>
      <c r="D38" s="222" t="s">
        <v>1628</v>
      </c>
      <c r="E38" s="26" t="s">
        <v>352</v>
      </c>
      <c r="F38" s="26" t="s">
        <v>1902</v>
      </c>
      <c r="G38" s="59" t="s">
        <v>1884</v>
      </c>
      <c r="H38" s="26">
        <v>2489167972</v>
      </c>
      <c r="I38" s="26" t="s">
        <v>1301</v>
      </c>
      <c r="J38" s="124">
        <v>43832.663194444445</v>
      </c>
      <c r="K38" s="172"/>
      <c r="L38" s="26"/>
      <c r="O38" s="26"/>
      <c r="P38" s="76"/>
      <c r="Q38" s="76"/>
      <c r="R38" s="76"/>
      <c r="S38" s="76"/>
      <c r="T38" s="76"/>
      <c r="U38" s="76"/>
      <c r="V38" s="76"/>
      <c r="W38" s="76"/>
    </row>
    <row r="39" spans="1:23" ht="25.8" customHeight="1" x14ac:dyDescent="0.25">
      <c r="A39" s="177" t="s">
        <v>1747</v>
      </c>
      <c r="B39" s="243" t="s">
        <v>1386</v>
      </c>
      <c r="C39" s="243" t="s">
        <v>1386</v>
      </c>
      <c r="D39" s="222" t="s">
        <v>1628</v>
      </c>
      <c r="E39" s="26" t="s">
        <v>399</v>
      </c>
      <c r="F39" s="26" t="s">
        <v>1684</v>
      </c>
      <c r="G39" s="59" t="s">
        <v>1674</v>
      </c>
      <c r="H39" s="26">
        <v>6168480411</v>
      </c>
      <c r="I39" s="26" t="s">
        <v>1301</v>
      </c>
      <c r="J39" s="124">
        <v>43832.663194444445</v>
      </c>
      <c r="K39" s="172"/>
      <c r="L39" s="26"/>
      <c r="O39" s="26"/>
      <c r="P39" s="76"/>
      <c r="Q39" s="76"/>
      <c r="R39" s="76"/>
      <c r="S39" s="76"/>
      <c r="T39" s="76"/>
      <c r="U39" s="76"/>
      <c r="V39" s="76"/>
      <c r="W39" s="76"/>
    </row>
    <row r="40" spans="1:23" ht="25.8" customHeight="1" x14ac:dyDescent="0.25">
      <c r="A40" s="223" t="s">
        <v>1611</v>
      </c>
      <c r="B40" s="244" t="s">
        <v>1386</v>
      </c>
      <c r="C40" s="244" t="s">
        <v>1386</v>
      </c>
      <c r="D40" s="225" t="s">
        <v>1629</v>
      </c>
      <c r="E40" t="s">
        <v>404</v>
      </c>
      <c r="F40" t="s">
        <v>1596</v>
      </c>
      <c r="G40" t="s">
        <v>1594</v>
      </c>
      <c r="H40">
        <v>2487058102</v>
      </c>
      <c r="I40" t="s">
        <v>1301</v>
      </c>
      <c r="J40" s="79">
        <v>43832.663194444445</v>
      </c>
      <c r="K40" s="172"/>
      <c r="L40" s="26"/>
      <c r="O40" s="26"/>
      <c r="P40" s="76"/>
      <c r="Q40" s="76"/>
      <c r="R40" s="76"/>
      <c r="S40" s="76"/>
      <c r="T40" s="76"/>
      <c r="U40" s="76"/>
      <c r="V40" s="76"/>
      <c r="W40" s="76"/>
    </row>
    <row r="41" spans="1:23" ht="25.8" customHeight="1" x14ac:dyDescent="0.25">
      <c r="A41" s="223" t="s">
        <v>1702</v>
      </c>
      <c r="B41" s="244" t="s">
        <v>1386</v>
      </c>
      <c r="C41" s="244" t="s">
        <v>1386</v>
      </c>
      <c r="D41" s="225" t="s">
        <v>1628</v>
      </c>
      <c r="E41" t="s">
        <v>404</v>
      </c>
      <c r="F41" t="s">
        <v>1596</v>
      </c>
      <c r="G41" t="s">
        <v>1594</v>
      </c>
      <c r="H41" t="s">
        <v>1689</v>
      </c>
      <c r="I41" t="s">
        <v>1301</v>
      </c>
      <c r="J41" s="79">
        <v>43832.663194444445</v>
      </c>
      <c r="K41" s="172"/>
      <c r="L41" s="26"/>
      <c r="O41" s="26"/>
      <c r="P41" s="76"/>
      <c r="Q41" s="76"/>
      <c r="R41" s="76"/>
      <c r="S41" s="76"/>
      <c r="T41" s="76"/>
      <c r="U41" s="76"/>
      <c r="V41" s="76"/>
      <c r="W41" s="76"/>
    </row>
    <row r="42" spans="1:23" ht="25.8" customHeight="1" x14ac:dyDescent="0.25">
      <c r="A42" s="223" t="s">
        <v>1837</v>
      </c>
      <c r="B42" s="244" t="s">
        <v>1386</v>
      </c>
      <c r="C42" s="244" t="s">
        <v>1386</v>
      </c>
      <c r="D42" s="225" t="s">
        <v>1628</v>
      </c>
      <c r="E42" t="s">
        <v>398</v>
      </c>
      <c r="F42" t="s">
        <v>1838</v>
      </c>
      <c r="G42" t="s">
        <v>350</v>
      </c>
      <c r="H42">
        <v>2485087328</v>
      </c>
      <c r="I42" t="s">
        <v>1301</v>
      </c>
      <c r="J42" s="79">
        <v>43832.663194444445</v>
      </c>
      <c r="K42" s="172"/>
      <c r="L42" s="26"/>
      <c r="O42" s="26"/>
      <c r="P42" s="76"/>
      <c r="Q42" s="76"/>
      <c r="R42" s="76"/>
      <c r="S42" s="76"/>
      <c r="T42" s="76"/>
      <c r="U42" s="76"/>
      <c r="V42" s="76"/>
      <c r="W42" s="76"/>
    </row>
    <row r="43" spans="1:23" ht="25.8" customHeight="1" x14ac:dyDescent="0.25">
      <c r="A43" s="223" t="s">
        <v>1735</v>
      </c>
      <c r="B43" s="244" t="s">
        <v>1386</v>
      </c>
      <c r="C43" s="244" t="s">
        <v>1386</v>
      </c>
      <c r="D43" s="225" t="s">
        <v>1628</v>
      </c>
      <c r="E43" t="s">
        <v>365</v>
      </c>
      <c r="F43" t="s">
        <v>1616</v>
      </c>
      <c r="G43" t="s">
        <v>1825</v>
      </c>
      <c r="H43">
        <v>2485250590</v>
      </c>
      <c r="I43" t="s">
        <v>1301</v>
      </c>
      <c r="J43" s="79">
        <v>43832.663194444445</v>
      </c>
      <c r="K43" s="172"/>
      <c r="L43" s="26"/>
      <c r="O43" s="26"/>
      <c r="P43" s="76"/>
      <c r="Q43" s="76"/>
      <c r="R43" s="76"/>
      <c r="S43" s="76"/>
      <c r="T43" s="76"/>
      <c r="U43" s="76"/>
      <c r="V43" s="76"/>
      <c r="W43" s="76"/>
    </row>
    <row r="44" spans="1:23" ht="25.8" customHeight="1" x14ac:dyDescent="0.25">
      <c r="A44" s="223" t="s">
        <v>1615</v>
      </c>
      <c r="B44" s="244" t="s">
        <v>1386</v>
      </c>
      <c r="C44" s="244" t="s">
        <v>1386</v>
      </c>
      <c r="D44" s="225" t="s">
        <v>1628</v>
      </c>
      <c r="E44" t="s">
        <v>365</v>
      </c>
      <c r="F44" t="s">
        <v>1616</v>
      </c>
      <c r="G44" t="s">
        <v>1825</v>
      </c>
      <c r="H44">
        <v>2485250590</v>
      </c>
      <c r="I44" t="s">
        <v>1301</v>
      </c>
      <c r="J44" s="79">
        <v>43832.663194444445</v>
      </c>
      <c r="K44" s="172"/>
      <c r="L44" s="26"/>
      <c r="O44" s="26"/>
      <c r="P44" s="76"/>
      <c r="Q44" s="76"/>
      <c r="R44" s="76"/>
      <c r="S44" s="76"/>
      <c r="T44" s="76"/>
      <c r="U44" s="76"/>
      <c r="V44" s="76"/>
      <c r="W44" s="76"/>
    </row>
    <row r="45" spans="1:23" ht="25.8" customHeight="1" x14ac:dyDescent="0.25">
      <c r="A45" s="223" t="s">
        <v>1654</v>
      </c>
      <c r="B45" s="244" t="s">
        <v>1258</v>
      </c>
      <c r="C45" s="244" t="s">
        <v>1258</v>
      </c>
      <c r="D45" s="225" t="s">
        <v>1628</v>
      </c>
      <c r="E45" t="s">
        <v>365</v>
      </c>
      <c r="F45" t="s">
        <v>1655</v>
      </c>
      <c r="G45" t="s">
        <v>1649</v>
      </c>
      <c r="H45">
        <v>2487633735</v>
      </c>
      <c r="I45" t="s">
        <v>1301</v>
      </c>
      <c r="J45" s="79">
        <v>43832.663194444445</v>
      </c>
      <c r="K45" s="172"/>
      <c r="L45" s="26"/>
      <c r="O45" s="26"/>
      <c r="P45" s="76"/>
      <c r="Q45" s="76"/>
      <c r="R45" s="76"/>
      <c r="S45" s="76"/>
      <c r="T45" s="76"/>
      <c r="U45" s="76"/>
      <c r="V45" s="76"/>
      <c r="W45" s="76"/>
    </row>
    <row r="46" spans="1:23" ht="25.8" customHeight="1" x14ac:dyDescent="0.25">
      <c r="A46" s="223" t="s">
        <v>1859</v>
      </c>
      <c r="B46" s="244" t="s">
        <v>1386</v>
      </c>
      <c r="C46" s="244" t="s">
        <v>1386</v>
      </c>
      <c r="D46" s="225" t="s">
        <v>1630</v>
      </c>
      <c r="E46" t="s">
        <v>365</v>
      </c>
      <c r="F46" t="s">
        <v>1860</v>
      </c>
      <c r="G46" t="s">
        <v>1744</v>
      </c>
      <c r="H46">
        <v>2482746362</v>
      </c>
      <c r="I46" t="s">
        <v>1301</v>
      </c>
      <c r="J46" s="79">
        <v>43832.663194444445</v>
      </c>
      <c r="K46" s="172"/>
      <c r="L46" s="26"/>
      <c r="O46" s="26"/>
      <c r="P46" s="76"/>
      <c r="Q46" s="76"/>
      <c r="R46" s="76"/>
      <c r="S46" s="76"/>
      <c r="T46" s="76"/>
      <c r="U46" s="76"/>
      <c r="V46" s="76"/>
      <c r="W46" s="76"/>
    </row>
    <row r="47" spans="1:23" ht="25.8" customHeight="1" x14ac:dyDescent="0.25">
      <c r="A47" s="223" t="s">
        <v>1687</v>
      </c>
      <c r="B47" s="244" t="s">
        <v>1386</v>
      </c>
      <c r="C47" s="244" t="s">
        <v>1386</v>
      </c>
      <c r="D47" s="225" t="s">
        <v>1628</v>
      </c>
      <c r="E47" t="s">
        <v>365</v>
      </c>
      <c r="F47" s="26" t="s">
        <v>1688</v>
      </c>
      <c r="G47" t="s">
        <v>1744</v>
      </c>
      <c r="H47">
        <v>0</v>
      </c>
      <c r="I47" t="s">
        <v>1301</v>
      </c>
      <c r="J47" s="79">
        <v>43832.663194444445</v>
      </c>
      <c r="K47" s="172"/>
      <c r="L47" s="26"/>
      <c r="O47" s="26"/>
      <c r="P47" s="76"/>
      <c r="Q47" s="76"/>
      <c r="R47" s="76"/>
      <c r="S47" s="76"/>
      <c r="T47" s="76"/>
      <c r="U47" s="76"/>
      <c r="V47" s="76"/>
      <c r="W47" s="76"/>
    </row>
    <row r="48" spans="1:23" ht="25.8" customHeight="1" x14ac:dyDescent="0.25">
      <c r="A48" s="223" t="s">
        <v>1864</v>
      </c>
      <c r="B48" s="245" t="s">
        <v>1907</v>
      </c>
      <c r="C48" s="245" t="s">
        <v>1908</v>
      </c>
      <c r="D48" s="225" t="s">
        <v>1628</v>
      </c>
      <c r="E48" t="s">
        <v>735</v>
      </c>
      <c r="F48" t="s">
        <v>1865</v>
      </c>
      <c r="G48" s="168" t="s">
        <v>1811</v>
      </c>
      <c r="H48">
        <v>3135851538</v>
      </c>
      <c r="I48" t="s">
        <v>1301</v>
      </c>
      <c r="J48" s="121">
        <v>43832.663194444445</v>
      </c>
      <c r="K48" s="172"/>
      <c r="L48" s="26"/>
      <c r="O48" s="26"/>
      <c r="P48" s="76"/>
      <c r="Q48" s="76"/>
      <c r="R48" s="76"/>
      <c r="S48" s="76"/>
      <c r="T48" s="76"/>
      <c r="U48" s="76"/>
      <c r="V48" s="76"/>
      <c r="W48" s="76"/>
    </row>
    <row r="49" spans="1:23" ht="25.8" customHeight="1" x14ac:dyDescent="0.25">
      <c r="A49" s="177" t="s">
        <v>1680</v>
      </c>
      <c r="B49" s="247" t="s">
        <v>1685</v>
      </c>
      <c r="C49" s="243" t="s">
        <v>1380</v>
      </c>
      <c r="D49" s="222" t="s">
        <v>1628</v>
      </c>
      <c r="E49" s="26" t="s">
        <v>365</v>
      </c>
      <c r="F49" s="26" t="s">
        <v>1681</v>
      </c>
      <c r="G49" s="26" t="s">
        <v>1383</v>
      </c>
      <c r="H49" s="26">
        <v>7345581458</v>
      </c>
      <c r="I49" s="26" t="s">
        <v>1301</v>
      </c>
      <c r="J49" s="124">
        <v>43832.663194444445</v>
      </c>
      <c r="K49" s="172"/>
      <c r="L49" s="26"/>
      <c r="O49" s="26"/>
      <c r="P49" s="76"/>
      <c r="Q49" s="76"/>
      <c r="R49" s="76"/>
      <c r="S49" s="76"/>
      <c r="T49" s="76"/>
      <c r="U49" s="76"/>
      <c r="V49" s="76"/>
      <c r="W49" s="76"/>
    </row>
    <row r="50" spans="1:23" ht="25.8" customHeight="1" x14ac:dyDescent="0.25">
      <c r="A50" s="223" t="s">
        <v>1465</v>
      </c>
      <c r="B50" s="248" t="s">
        <v>1750</v>
      </c>
      <c r="C50" s="248" t="s">
        <v>1750</v>
      </c>
      <c r="D50" s="225" t="s">
        <v>1909</v>
      </c>
      <c r="E50">
        <v>0</v>
      </c>
      <c r="F50" t="s">
        <v>1682</v>
      </c>
      <c r="G50" s="168" t="s">
        <v>1767</v>
      </c>
      <c r="H50">
        <v>2485331462</v>
      </c>
      <c r="I50" t="s">
        <v>1301</v>
      </c>
      <c r="J50" s="79">
        <v>43832.663194444445</v>
      </c>
      <c r="K50" s="172"/>
      <c r="L50" s="26"/>
      <c r="O50" s="26"/>
      <c r="P50" s="76"/>
      <c r="Q50" s="76"/>
      <c r="R50" s="76"/>
      <c r="S50" s="76"/>
      <c r="T50" s="76"/>
      <c r="U50" s="76"/>
      <c r="V50" s="76"/>
      <c r="W50" s="76"/>
    </row>
    <row r="51" spans="1:23" ht="25.8" customHeight="1" x14ac:dyDescent="0.25">
      <c r="A51" s="223" t="s">
        <v>1683</v>
      </c>
      <c r="B51" s="248" t="s">
        <v>1750</v>
      </c>
      <c r="C51" s="248" t="s">
        <v>1750</v>
      </c>
      <c r="D51" s="225" t="s">
        <v>1628</v>
      </c>
      <c r="E51">
        <v>0</v>
      </c>
      <c r="F51" t="s">
        <v>1682</v>
      </c>
      <c r="G51">
        <v>0</v>
      </c>
      <c r="H51">
        <v>0</v>
      </c>
      <c r="I51" t="s">
        <v>1301</v>
      </c>
      <c r="J51" s="79">
        <v>43832.663194444445</v>
      </c>
      <c r="K51" s="172"/>
      <c r="L51" s="26"/>
      <c r="O51" s="26"/>
      <c r="P51" s="76"/>
      <c r="Q51" s="76"/>
      <c r="R51" s="76"/>
      <c r="S51" s="76"/>
      <c r="T51" s="76"/>
      <c r="U51" s="76"/>
      <c r="V51" s="76"/>
      <c r="W51" s="76"/>
    </row>
    <row r="52" spans="1:23" ht="25.8" customHeight="1" x14ac:dyDescent="0.25">
      <c r="A52" s="223" t="s">
        <v>1842</v>
      </c>
      <c r="B52" s="244" t="s">
        <v>1386</v>
      </c>
      <c r="C52" s="244" t="s">
        <v>1386</v>
      </c>
      <c r="D52" s="225" t="s">
        <v>1628</v>
      </c>
      <c r="E52">
        <v>0</v>
      </c>
      <c r="F52" t="s">
        <v>1843</v>
      </c>
      <c r="G52" t="s">
        <v>1763</v>
      </c>
      <c r="H52">
        <v>2487097336</v>
      </c>
      <c r="I52" t="s">
        <v>1301</v>
      </c>
      <c r="J52" s="79">
        <v>43832.663194444445</v>
      </c>
      <c r="K52" s="172"/>
      <c r="L52" s="26"/>
      <c r="O52" s="26"/>
      <c r="P52" s="76"/>
      <c r="Q52" s="76"/>
      <c r="R52" s="76"/>
      <c r="S52" s="76"/>
      <c r="T52" s="76"/>
      <c r="U52" s="76"/>
      <c r="V52" s="76"/>
      <c r="W52" s="76"/>
    </row>
    <row r="53" spans="1:23" ht="25.8" customHeight="1" x14ac:dyDescent="0.25">
      <c r="A53" s="223" t="s">
        <v>1847</v>
      </c>
      <c r="B53" s="244" t="s">
        <v>1386</v>
      </c>
      <c r="C53" s="244" t="s">
        <v>1386</v>
      </c>
      <c r="D53" s="225" t="s">
        <v>1628</v>
      </c>
      <c r="E53" s="26">
        <v>0</v>
      </c>
      <c r="F53" s="26" t="s">
        <v>1848</v>
      </c>
      <c r="G53" t="s">
        <v>1775</v>
      </c>
      <c r="H53">
        <v>8106235649</v>
      </c>
      <c r="I53" t="s">
        <v>1301</v>
      </c>
      <c r="J53" s="79">
        <v>43832.663194444445</v>
      </c>
      <c r="L53" s="26"/>
      <c r="O53" s="26"/>
      <c r="P53" s="76"/>
      <c r="Q53" s="76"/>
      <c r="R53" s="76"/>
      <c r="S53" s="76"/>
      <c r="T53" s="76"/>
      <c r="U53" s="76"/>
      <c r="V53" s="76"/>
      <c r="W53" s="76"/>
    </row>
    <row r="54" spans="1:23" ht="25.8" customHeight="1" x14ac:dyDescent="0.25">
      <c r="A54" s="223" t="s">
        <v>1857</v>
      </c>
      <c r="B54" s="244" t="s">
        <v>1386</v>
      </c>
      <c r="C54" s="244" t="s">
        <v>1386</v>
      </c>
      <c r="D54" s="225" t="s">
        <v>1628</v>
      </c>
      <c r="E54">
        <v>0</v>
      </c>
      <c r="F54" t="s">
        <v>1858</v>
      </c>
      <c r="G54" t="s">
        <v>1791</v>
      </c>
      <c r="H54">
        <v>7345897461</v>
      </c>
      <c r="I54" t="s">
        <v>1301</v>
      </c>
      <c r="J54" s="79">
        <v>43832.663194444445</v>
      </c>
      <c r="L54" s="26"/>
      <c r="O54" s="26"/>
      <c r="P54" s="76"/>
      <c r="Q54" s="76"/>
      <c r="R54" s="76"/>
      <c r="S54" s="76"/>
      <c r="T54" s="76"/>
      <c r="U54" s="76"/>
      <c r="V54" s="76"/>
      <c r="W54" s="76"/>
    </row>
    <row r="55" spans="1:23" ht="25.8" customHeight="1" thickBot="1" x14ac:dyDescent="0.3">
      <c r="A55" s="249"/>
      <c r="B55" s="250"/>
      <c r="C55" s="251"/>
      <c r="D55" s="252"/>
      <c r="E55"/>
      <c r="F55"/>
      <c r="G55"/>
      <c r="H55"/>
      <c r="I55"/>
      <c r="J55" s="79"/>
      <c r="L55" s="26"/>
      <c r="O55" s="26"/>
      <c r="P55" s="76"/>
      <c r="Q55" s="76"/>
      <c r="R55" s="76"/>
      <c r="S55" s="76"/>
      <c r="T55" s="76"/>
      <c r="U55" s="76"/>
      <c r="V55" s="76"/>
      <c r="W55" s="76"/>
    </row>
    <row r="56" spans="1:23" s="76" customFormat="1" ht="27.75" customHeight="1" x14ac:dyDescent="0.25">
      <c r="A56" s="39"/>
      <c r="B56" s="154"/>
      <c r="C56" s="154"/>
      <c r="D56" s="160"/>
      <c r="E56"/>
      <c r="F56"/>
      <c r="G56" s="168"/>
      <c r="H56"/>
      <c r="I56"/>
      <c r="J56" s="79"/>
      <c r="K56" s="172"/>
      <c r="L56" s="109"/>
      <c r="M56" s="109"/>
      <c r="N56" s="109"/>
      <c r="O56" s="109"/>
    </row>
    <row r="57" spans="1:23" s="76" customFormat="1" ht="27.75" customHeight="1" x14ac:dyDescent="0.25">
      <c r="A57" s="164"/>
      <c r="B57" s="154"/>
      <c r="C57" s="154"/>
      <c r="D57" s="160"/>
      <c r="E57" s="78"/>
      <c r="F57" s="78"/>
      <c r="G57" s="26"/>
      <c r="H57" s="26"/>
      <c r="I57" s="26"/>
      <c r="J57" s="124"/>
      <c r="K57" s="172"/>
      <c r="L57" s="109"/>
      <c r="M57" s="109"/>
      <c r="N57" s="109"/>
      <c r="O57" s="109"/>
    </row>
    <row r="58" spans="1:23" s="76" customFormat="1" ht="27.75" customHeight="1" x14ac:dyDescent="0.25">
      <c r="A58" s="164"/>
      <c r="B58" s="154"/>
      <c r="C58" s="154"/>
      <c r="D58" s="160"/>
      <c r="E58"/>
      <c r="F58"/>
      <c r="G58"/>
      <c r="H58"/>
      <c r="I58"/>
      <c r="J58" s="79"/>
      <c r="K58" s="172"/>
      <c r="L58" s="33"/>
      <c r="M58" s="109"/>
      <c r="N58" s="109"/>
    </row>
    <row r="59" spans="1:23" ht="27.75" customHeight="1" x14ac:dyDescent="0.25">
      <c r="A59" s="164"/>
      <c r="B59" s="154">
        <f>COUNTIF(B25:B55,"Needs Ride")</f>
        <v>0</v>
      </c>
      <c r="C59" s="154">
        <f>COUNTIF(C25:C55,"Needs Ride")</f>
        <v>0</v>
      </c>
      <c r="D59" s="160"/>
      <c r="E59"/>
      <c r="F59"/>
      <c r="G59"/>
      <c r="H59"/>
      <c r="I59"/>
      <c r="J59" s="79"/>
      <c r="K59" s="172"/>
    </row>
    <row r="60" spans="1:23" ht="27.75" customHeight="1" x14ac:dyDescent="0.25">
      <c r="A60" s="39"/>
      <c r="B60" s="78"/>
      <c r="C60" s="78"/>
      <c r="D60" s="78"/>
      <c r="E60"/>
      <c r="F60"/>
      <c r="G60"/>
      <c r="H60"/>
      <c r="I60"/>
      <c r="J60"/>
      <c r="K60" s="121"/>
      <c r="O60" s="26"/>
      <c r="P60" s="76"/>
      <c r="Q60" s="76"/>
      <c r="R60" s="76"/>
      <c r="S60" s="76"/>
      <c r="T60" s="76"/>
      <c r="U60" s="76"/>
      <c r="V60" s="76"/>
      <c r="W60" s="76"/>
    </row>
    <row r="61" spans="1:23" s="76" customFormat="1" ht="27.75" customHeight="1" x14ac:dyDescent="0.25">
      <c r="A61" s="161"/>
      <c r="E61"/>
      <c r="F61"/>
      <c r="G61"/>
      <c r="H61"/>
      <c r="I61"/>
      <c r="J61"/>
      <c r="L61" s="33"/>
      <c r="M61" s="109"/>
      <c r="N61" s="109"/>
    </row>
    <row r="62" spans="1:23" ht="27.75" customHeight="1" x14ac:dyDescent="0.25">
      <c r="A62" s="43"/>
      <c r="B62" s="35"/>
      <c r="C62" s="35"/>
      <c r="D62" s="155"/>
      <c r="E62"/>
      <c r="F62"/>
      <c r="G62"/>
      <c r="H62"/>
      <c r="I62"/>
      <c r="J62" s="121"/>
    </row>
    <row r="63" spans="1:23" ht="27.75" customHeight="1" x14ac:dyDescent="0.25">
      <c r="A63" s="43"/>
      <c r="B63" s="35"/>
      <c r="C63" s="35"/>
      <c r="D63" s="155"/>
      <c r="E63"/>
      <c r="F63"/>
      <c r="G63"/>
      <c r="H63"/>
      <c r="I63"/>
      <c r="J63" s="121"/>
    </row>
    <row r="64" spans="1:23" ht="27.75" customHeight="1" x14ac:dyDescent="0.25">
      <c r="A64" s="43"/>
      <c r="B64" s="35"/>
      <c r="C64" s="35"/>
      <c r="D64" s="155"/>
      <c r="E64"/>
      <c r="F64"/>
      <c r="G64"/>
      <c r="H64"/>
      <c r="I64"/>
      <c r="J64" s="121"/>
      <c r="K64" s="121"/>
    </row>
    <row r="65" spans="1:23" ht="27.75" customHeight="1" x14ac:dyDescent="0.25">
      <c r="A65" s="163" t="s">
        <v>1346</v>
      </c>
      <c r="B65" s="35"/>
      <c r="C65" s="35"/>
      <c r="D65" s="155"/>
      <c r="E65"/>
      <c r="F65"/>
      <c r="G65"/>
      <c r="H65"/>
      <c r="I65"/>
      <c r="J65" s="121"/>
      <c r="K65" s="121"/>
    </row>
    <row r="66" spans="1:23" ht="25.2" customHeight="1" x14ac:dyDescent="0.25">
      <c r="A66" s="165"/>
      <c r="B66" s="167"/>
      <c r="C66" s="169"/>
      <c r="D66" s="166"/>
      <c r="E66"/>
      <c r="F66" s="26"/>
      <c r="G66"/>
      <c r="H66"/>
      <c r="I66"/>
      <c r="J66" s="79"/>
      <c r="K66" s="172"/>
      <c r="L66" s="26"/>
      <c r="O66" s="26"/>
      <c r="P66" s="76"/>
      <c r="Q66" s="76"/>
      <c r="R66" s="76"/>
      <c r="S66" s="76"/>
      <c r="T66" s="76"/>
      <c r="U66" s="76"/>
      <c r="V66" s="76"/>
      <c r="W66" s="76"/>
    </row>
    <row r="67" spans="1:23" ht="27.75" customHeight="1" x14ac:dyDescent="0.25">
      <c r="B67" s="35"/>
      <c r="C67" s="35"/>
      <c r="D67" s="155"/>
      <c r="E67"/>
      <c r="F67"/>
      <c r="G67"/>
      <c r="H67"/>
      <c r="I67"/>
      <c r="J67" s="121"/>
      <c r="K67" s="121"/>
    </row>
    <row r="68" spans="1:23" ht="27.75" customHeight="1" x14ac:dyDescent="0.25">
      <c r="B68" s="35"/>
      <c r="C68" s="35"/>
      <c r="D68" s="156"/>
      <c r="E68"/>
      <c r="F68"/>
      <c r="G68"/>
      <c r="H68"/>
      <c r="I68"/>
      <c r="J68" s="121"/>
      <c r="K68" s="121"/>
    </row>
    <row r="69" spans="1:23" ht="27.75" customHeight="1" x14ac:dyDescent="0.25">
      <c r="B69" s="35"/>
      <c r="C69" s="35"/>
      <c r="D69" s="156"/>
      <c r="E69"/>
      <c r="F69"/>
      <c r="G69"/>
      <c r="H69"/>
      <c r="I69"/>
      <c r="J69" s="121"/>
      <c r="K69" s="121"/>
    </row>
    <row r="70" spans="1:23" ht="27.75" customHeight="1" x14ac:dyDescent="0.25">
      <c r="B70" s="35"/>
      <c r="C70" s="35"/>
      <c r="D70" s="156"/>
      <c r="E70"/>
      <c r="F70"/>
      <c r="G70"/>
      <c r="H70"/>
      <c r="I70"/>
      <c r="J70" s="121"/>
      <c r="K70" s="121"/>
    </row>
    <row r="71" spans="1:23" ht="27.75" customHeight="1" x14ac:dyDescent="0.25">
      <c r="B71" s="35"/>
      <c r="C71" s="35"/>
      <c r="D71" s="156"/>
      <c r="E71"/>
      <c r="F71"/>
      <c r="G71"/>
      <c r="H71"/>
      <c r="I71"/>
      <c r="J71" s="121"/>
      <c r="K71" s="121"/>
    </row>
    <row r="72" spans="1:23" x14ac:dyDescent="0.25">
      <c r="B72" s="35"/>
      <c r="C72" s="35"/>
      <c r="D72" s="156"/>
      <c r="E72"/>
      <c r="F72"/>
      <c r="G72"/>
      <c r="H72"/>
      <c r="I72"/>
      <c r="J72" s="121"/>
      <c r="K72" s="121"/>
    </row>
    <row r="73" spans="1:23" x14ac:dyDescent="0.25">
      <c r="B73" s="35"/>
      <c r="C73" s="35"/>
      <c r="D73" s="156"/>
      <c r="E73"/>
      <c r="F73"/>
      <c r="G73"/>
      <c r="H73"/>
      <c r="I73"/>
      <c r="J73" s="121"/>
      <c r="K73" s="121"/>
    </row>
    <row r="74" spans="1:23" x14ac:dyDescent="0.25">
      <c r="B74" s="35"/>
      <c r="C74" s="35"/>
      <c r="D74" s="156"/>
      <c r="E74"/>
      <c r="F74"/>
      <c r="G74"/>
      <c r="H74"/>
      <c r="I74"/>
      <c r="J74" s="121"/>
      <c r="K74" s="121"/>
    </row>
    <row r="75" spans="1:23" x14ac:dyDescent="0.25">
      <c r="B75" s="35"/>
      <c r="C75" s="35"/>
      <c r="D75" s="156"/>
      <c r="E75"/>
      <c r="F75"/>
      <c r="G75"/>
      <c r="H75"/>
      <c r="I75"/>
      <c r="J75" s="121"/>
      <c r="K75" s="121"/>
    </row>
    <row r="76" spans="1:23" x14ac:dyDescent="0.25">
      <c r="B76" s="35"/>
      <c r="C76" s="35"/>
      <c r="D76" s="156"/>
      <c r="E76"/>
      <c r="F76"/>
      <c r="G76"/>
      <c r="H76"/>
      <c r="I76"/>
      <c r="J76" s="121"/>
      <c r="K76" s="121"/>
    </row>
    <row r="77" spans="1:23" x14ac:dyDescent="0.25">
      <c r="B77" s="35"/>
      <c r="C77" s="35"/>
      <c r="D77" s="156"/>
      <c r="E77"/>
      <c r="F77"/>
      <c r="G77"/>
      <c r="H77"/>
      <c r="I77"/>
      <c r="J77" s="121"/>
      <c r="K77" s="121"/>
    </row>
    <row r="78" spans="1:23" x14ac:dyDescent="0.25">
      <c r="B78" s="35"/>
      <c r="C78" s="35"/>
      <c r="D78" s="156"/>
      <c r="E78"/>
      <c r="F78"/>
      <c r="G78"/>
      <c r="H78"/>
      <c r="I78"/>
      <c r="J78" s="121"/>
      <c r="K78" s="121"/>
    </row>
    <row r="79" spans="1:23" x14ac:dyDescent="0.25">
      <c r="B79" s="35"/>
      <c r="C79" s="35"/>
      <c r="D79" s="156"/>
      <c r="E79"/>
      <c r="F79"/>
      <c r="G79"/>
      <c r="H79"/>
      <c r="I79"/>
      <c r="J79" s="121"/>
      <c r="K79" s="121"/>
    </row>
    <row r="80" spans="1:23" x14ac:dyDescent="0.25">
      <c r="B80" s="35"/>
      <c r="C80" s="35"/>
      <c r="D80" s="156"/>
      <c r="E80"/>
      <c r="F80"/>
      <c r="G80"/>
      <c r="H80"/>
      <c r="I80"/>
      <c r="J80" s="121"/>
      <c r="K80" s="121"/>
    </row>
    <row r="81" spans="2:11" x14ac:dyDescent="0.25">
      <c r="B81" s="35"/>
      <c r="C81" s="35"/>
      <c r="D81" s="156"/>
      <c r="E81"/>
      <c r="F81"/>
      <c r="G81"/>
      <c r="H81"/>
      <c r="I81"/>
      <c r="J81" s="121"/>
      <c r="K81" s="121"/>
    </row>
    <row r="82" spans="2:11" x14ac:dyDescent="0.25">
      <c r="B82" s="35"/>
      <c r="C82" s="35"/>
      <c r="D82" s="156"/>
      <c r="E82"/>
      <c r="F82"/>
      <c r="G82"/>
      <c r="H82"/>
      <c r="I82"/>
      <c r="J82" s="121"/>
      <c r="K82" s="121"/>
    </row>
    <row r="83" spans="2:11" x14ac:dyDescent="0.25">
      <c r="B83" s="35"/>
      <c r="C83" s="35"/>
      <c r="D83" s="156"/>
      <c r="E83"/>
      <c r="F83"/>
      <c r="G83"/>
      <c r="H83"/>
      <c r="I83"/>
      <c r="J83" s="121"/>
      <c r="K83" s="121"/>
    </row>
    <row r="84" spans="2:11" x14ac:dyDescent="0.25">
      <c r="B84" s="35"/>
      <c r="C84" s="35"/>
      <c r="D84" s="156"/>
      <c r="E84"/>
      <c r="F84"/>
      <c r="G84"/>
      <c r="H84"/>
      <c r="I84"/>
      <c r="J84" s="121"/>
      <c r="K84" s="121"/>
    </row>
    <row r="85" spans="2:11" x14ac:dyDescent="0.25">
      <c r="B85" s="35"/>
      <c r="C85" s="35"/>
      <c r="D85" s="156"/>
      <c r="E85"/>
      <c r="F85"/>
      <c r="G85"/>
      <c r="H85"/>
      <c r="I85"/>
      <c r="J85" s="121"/>
      <c r="K85" s="121"/>
    </row>
    <row r="86" spans="2:11" x14ac:dyDescent="0.25">
      <c r="B86" s="35"/>
      <c r="C86" s="35"/>
      <c r="D86" s="156"/>
      <c r="E86"/>
      <c r="F86"/>
      <c r="G86"/>
      <c r="H86"/>
      <c r="I86"/>
      <c r="J86" s="121"/>
      <c r="K86" s="121"/>
    </row>
    <row r="87" spans="2:11" x14ac:dyDescent="0.25">
      <c r="B87" s="35"/>
      <c r="C87" s="35"/>
      <c r="D87" s="156"/>
      <c r="E87"/>
      <c r="F87"/>
      <c r="G87"/>
      <c r="H87"/>
      <c r="I87"/>
      <c r="J87" s="121"/>
      <c r="K87" s="121"/>
    </row>
    <row r="88" spans="2:11" x14ac:dyDescent="0.25">
      <c r="B88" s="35"/>
      <c r="C88" s="35"/>
      <c r="D88" s="156"/>
      <c r="E88"/>
      <c r="F88"/>
      <c r="G88"/>
      <c r="H88"/>
      <c r="I88"/>
      <c r="J88" s="121"/>
      <c r="K88" s="121"/>
    </row>
    <row r="89" spans="2:11" x14ac:dyDescent="0.25">
      <c r="B89" s="35"/>
      <c r="C89" s="35"/>
      <c r="D89" s="156"/>
      <c r="E89"/>
      <c r="F89"/>
      <c r="G89"/>
      <c r="H89"/>
      <c r="I89"/>
      <c r="J89" s="121"/>
      <c r="K89" s="121"/>
    </row>
    <row r="90" spans="2:11" x14ac:dyDescent="0.25">
      <c r="B90" s="35"/>
      <c r="C90" s="35"/>
      <c r="D90" s="156"/>
      <c r="E90"/>
      <c r="F90"/>
      <c r="G90"/>
      <c r="H90"/>
      <c r="I90"/>
      <c r="J90" s="121"/>
      <c r="K90" s="121"/>
    </row>
    <row r="91" spans="2:11" x14ac:dyDescent="0.25">
      <c r="B91" s="35"/>
      <c r="C91" s="35"/>
      <c r="D91" s="156"/>
      <c r="E91"/>
      <c r="F91"/>
      <c r="G91"/>
      <c r="H91"/>
      <c r="I91"/>
      <c r="J91" s="121"/>
      <c r="K91" s="121"/>
    </row>
    <row r="92" spans="2:11" x14ac:dyDescent="0.25">
      <c r="B92" s="35"/>
      <c r="C92" s="35"/>
      <c r="D92" s="156"/>
      <c r="E92"/>
      <c r="F92"/>
      <c r="G92"/>
      <c r="H92"/>
      <c r="I92"/>
      <c r="J92" s="121"/>
      <c r="K92" s="121"/>
    </row>
    <row r="93" spans="2:11" x14ac:dyDescent="0.25">
      <c r="B93" s="35"/>
      <c r="C93" s="35"/>
      <c r="D93" s="156"/>
      <c r="E93"/>
      <c r="F93"/>
      <c r="G93"/>
      <c r="H93"/>
      <c r="I93"/>
      <c r="J93" s="121"/>
      <c r="K93" s="121"/>
    </row>
    <row r="94" spans="2:11" x14ac:dyDescent="0.25">
      <c r="B94" s="35"/>
      <c r="C94" s="35"/>
      <c r="D94" s="156"/>
      <c r="E94"/>
      <c r="F94"/>
      <c r="G94"/>
      <c r="H94"/>
      <c r="I94"/>
      <c r="J94" s="121"/>
      <c r="K94" s="121"/>
    </row>
    <row r="95" spans="2:11" x14ac:dyDescent="0.25">
      <c r="B95" s="35"/>
      <c r="C95" s="35"/>
      <c r="D95" s="156"/>
      <c r="E95"/>
      <c r="F95"/>
      <c r="G95"/>
      <c r="H95"/>
      <c r="I95"/>
      <c r="J95" s="121"/>
      <c r="K95" s="121"/>
    </row>
    <row r="96" spans="2:11" x14ac:dyDescent="0.25">
      <c r="B96" s="35"/>
      <c r="C96" s="35"/>
      <c r="D96" s="156"/>
      <c r="E96"/>
      <c r="F96"/>
      <c r="G96"/>
      <c r="H96"/>
      <c r="I96"/>
      <c r="J96" s="121"/>
      <c r="K96" s="121"/>
    </row>
    <row r="97" spans="1:11" x14ac:dyDescent="0.25">
      <c r="B97" s="35"/>
      <c r="C97" s="35"/>
      <c r="D97" s="156"/>
      <c r="E97"/>
      <c r="F97"/>
      <c r="G97"/>
      <c r="H97"/>
      <c r="I97"/>
      <c r="J97" s="121"/>
      <c r="K97" s="121"/>
    </row>
    <row r="98" spans="1:11" x14ac:dyDescent="0.25">
      <c r="B98" s="35"/>
      <c r="C98" s="35"/>
      <c r="D98" s="156"/>
      <c r="E98"/>
      <c r="F98"/>
      <c r="G98"/>
      <c r="H98"/>
      <c r="I98"/>
      <c r="J98" s="121"/>
      <c r="K98" s="121"/>
    </row>
    <row r="99" spans="1:11" x14ac:dyDescent="0.25">
      <c r="B99" s="35"/>
      <c r="C99" s="35"/>
      <c r="D99" s="156"/>
      <c r="E99"/>
      <c r="F99"/>
      <c r="G99"/>
      <c r="H99"/>
      <c r="I99"/>
      <c r="J99" s="121"/>
      <c r="K99" s="121"/>
    </row>
    <row r="100" spans="1:11" x14ac:dyDescent="0.25">
      <c r="B100" s="35"/>
      <c r="C100" s="35"/>
      <c r="D100" s="156"/>
      <c r="E100"/>
      <c r="F100"/>
      <c r="G100"/>
      <c r="H100"/>
      <c r="I100"/>
      <c r="J100" s="121"/>
      <c r="K100" s="121"/>
    </row>
    <row r="101" spans="1:11" x14ac:dyDescent="0.25">
      <c r="B101" s="35"/>
      <c r="C101" s="35"/>
      <c r="D101" s="156"/>
      <c r="E101"/>
      <c r="F101"/>
      <c r="G101"/>
      <c r="H101"/>
      <c r="I101"/>
      <c r="J101" s="121"/>
      <c r="K101" s="121"/>
    </row>
    <row r="102" spans="1:11" x14ac:dyDescent="0.25">
      <c r="B102" s="35"/>
      <c r="C102" s="35"/>
      <c r="D102" s="156"/>
      <c r="E102"/>
      <c r="F102"/>
      <c r="G102"/>
      <c r="H102"/>
      <c r="I102"/>
      <c r="J102" s="121"/>
      <c r="K102" s="121"/>
    </row>
    <row r="103" spans="1:11" x14ac:dyDescent="0.25">
      <c r="B103" s="35"/>
      <c r="C103" s="35"/>
      <c r="D103" s="156"/>
      <c r="E103"/>
      <c r="F103"/>
      <c r="G103"/>
      <c r="H103"/>
      <c r="I103"/>
      <c r="J103" s="121"/>
      <c r="K103" s="121"/>
    </row>
    <row r="104" spans="1:11" x14ac:dyDescent="0.25">
      <c r="B104" s="35"/>
      <c r="C104" s="35"/>
      <c r="D104" s="156"/>
      <c r="E104"/>
      <c r="F104"/>
      <c r="G104"/>
      <c r="H104"/>
      <c r="I104"/>
      <c r="J104" s="121"/>
      <c r="K104" s="121"/>
    </row>
    <row r="105" spans="1:11" x14ac:dyDescent="0.25">
      <c r="B105" s="35"/>
      <c r="C105" s="35"/>
      <c r="D105" s="156"/>
      <c r="E105"/>
      <c r="F105"/>
      <c r="G105"/>
      <c r="H105"/>
      <c r="I105"/>
      <c r="J105" s="121"/>
      <c r="K105" s="121"/>
    </row>
    <row r="106" spans="1:11" x14ac:dyDescent="0.25">
      <c r="B106" s="35"/>
      <c r="C106" s="35"/>
      <c r="D106" s="156"/>
      <c r="E106"/>
      <c r="F106"/>
      <c r="G106"/>
      <c r="H106"/>
      <c r="I106"/>
      <c r="J106" s="121"/>
      <c r="K106" s="121"/>
    </row>
    <row r="107" spans="1:11" x14ac:dyDescent="0.25">
      <c r="A107" s="39"/>
      <c r="B107" s="35"/>
      <c r="C107" s="35"/>
      <c r="D107" s="156"/>
      <c r="E107"/>
      <c r="F107"/>
      <c r="G107"/>
      <c r="H107"/>
      <c r="I107"/>
      <c r="J107" s="121"/>
      <c r="K107" s="121"/>
    </row>
    <row r="108" spans="1:11" x14ac:dyDescent="0.25">
      <c r="A108" s="39"/>
      <c r="B108" s="35"/>
      <c r="C108" s="35"/>
      <c r="D108" s="156"/>
      <c r="E108"/>
      <c r="F108"/>
      <c r="G108"/>
      <c r="H108"/>
      <c r="I108"/>
      <c r="J108" s="121"/>
      <c r="K108" s="121"/>
    </row>
    <row r="109" spans="1:11" x14ac:dyDescent="0.25">
      <c r="A109" s="39"/>
      <c r="B109" s="35"/>
      <c r="C109" s="35"/>
      <c r="D109" s="156"/>
      <c r="E109"/>
      <c r="F109"/>
      <c r="G109"/>
      <c r="H109"/>
      <c r="I109"/>
      <c r="J109" s="121"/>
      <c r="K109" s="121"/>
    </row>
    <row r="110" spans="1:11" x14ac:dyDescent="0.25">
      <c r="A110" s="39"/>
      <c r="B110" s="35"/>
      <c r="C110" s="35"/>
      <c r="D110" s="156"/>
      <c r="E110"/>
      <c r="F110"/>
      <c r="G110"/>
      <c r="H110"/>
      <c r="I110"/>
      <c r="J110" s="121"/>
      <c r="K110" s="121"/>
    </row>
    <row r="111" spans="1:11" x14ac:dyDescent="0.25">
      <c r="A111" s="39"/>
      <c r="B111" s="35"/>
      <c r="C111" s="35"/>
      <c r="D111" s="156"/>
      <c r="E111"/>
      <c r="F111"/>
      <c r="G111"/>
      <c r="H111"/>
      <c r="I111"/>
      <c r="J111" s="121"/>
      <c r="K111" s="121"/>
    </row>
    <row r="112" spans="1:11" x14ac:dyDescent="0.25">
      <c r="A112" s="39"/>
      <c r="B112" s="35"/>
      <c r="C112" s="35"/>
      <c r="D112" s="156"/>
      <c r="E112"/>
      <c r="F112"/>
      <c r="G112"/>
      <c r="H112"/>
      <c r="I112"/>
      <c r="J112" s="121"/>
      <c r="K112" s="121"/>
    </row>
    <row r="113" spans="1:11" x14ac:dyDescent="0.25">
      <c r="A113" s="39"/>
      <c r="B113" s="35"/>
      <c r="C113" s="35"/>
      <c r="D113" s="156"/>
      <c r="E113"/>
      <c r="F113"/>
      <c r="G113"/>
      <c r="H113"/>
      <c r="I113"/>
      <c r="J113" s="121"/>
      <c r="K113" s="121"/>
    </row>
    <row r="114" spans="1:11" x14ac:dyDescent="0.25">
      <c r="A114" s="39"/>
      <c r="B114" s="35"/>
      <c r="C114" s="35"/>
      <c r="D114" s="156"/>
      <c r="E114"/>
      <c r="F114"/>
      <c r="G114"/>
      <c r="H114"/>
      <c r="I114"/>
      <c r="J114" s="121"/>
      <c r="K114" s="121"/>
    </row>
    <row r="115" spans="1:11" x14ac:dyDescent="0.25">
      <c r="A115" s="39"/>
      <c r="B115" s="35"/>
      <c r="C115" s="35"/>
      <c r="D115" s="156"/>
      <c r="E115"/>
      <c r="F115"/>
      <c r="G115"/>
      <c r="H115"/>
      <c r="I115"/>
      <c r="J115" s="121"/>
      <c r="K115" s="121"/>
    </row>
    <row r="116" spans="1:11" x14ac:dyDescent="0.25">
      <c r="A116" s="39"/>
      <c r="B116" s="35"/>
      <c r="C116" s="35"/>
      <c r="D116" s="156"/>
      <c r="E116"/>
      <c r="F116"/>
      <c r="G116"/>
      <c r="H116"/>
      <c r="I116"/>
      <c r="J116" s="121"/>
      <c r="K116" s="121"/>
    </row>
    <row r="117" spans="1:11" x14ac:dyDescent="0.25">
      <c r="A117" s="39"/>
      <c r="B117" s="35"/>
      <c r="C117" s="35"/>
      <c r="D117" s="156"/>
      <c r="E117"/>
      <c r="F117"/>
      <c r="G117"/>
      <c r="H117"/>
      <c r="I117"/>
      <c r="J117" s="121"/>
      <c r="K117" s="121"/>
    </row>
    <row r="118" spans="1:11" x14ac:dyDescent="0.25">
      <c r="A118" s="39"/>
      <c r="B118" s="35"/>
      <c r="C118" s="35"/>
      <c r="D118" s="156"/>
      <c r="E118"/>
      <c r="F118"/>
      <c r="G118"/>
      <c r="H118"/>
      <c r="I118"/>
      <c r="J118" s="121"/>
      <c r="K118" s="121"/>
    </row>
    <row r="119" spans="1:11" x14ac:dyDescent="0.25">
      <c r="A119" s="39"/>
      <c r="B119" s="35"/>
      <c r="C119" s="35"/>
      <c r="D119" s="156"/>
      <c r="E119"/>
      <c r="F119"/>
      <c r="G119"/>
      <c r="H119"/>
      <c r="I119"/>
      <c r="J119" s="121"/>
      <c r="K119" s="121"/>
    </row>
    <row r="120" spans="1:11" x14ac:dyDescent="0.25">
      <c r="A120" s="39"/>
      <c r="B120" s="35"/>
      <c r="C120" s="35"/>
      <c r="D120" s="156"/>
      <c r="E120"/>
      <c r="F120"/>
      <c r="G120"/>
      <c r="H120"/>
      <c r="I120"/>
      <c r="J120" s="121"/>
      <c r="K120" s="121"/>
    </row>
    <row r="121" spans="1:11" x14ac:dyDescent="0.25">
      <c r="A121" s="39"/>
      <c r="B121" s="35"/>
      <c r="C121" s="35"/>
      <c r="D121" s="156"/>
      <c r="E121"/>
      <c r="F121"/>
      <c r="G121"/>
      <c r="H121"/>
      <c r="I121"/>
      <c r="J121" s="121"/>
      <c r="K121" s="121"/>
    </row>
    <row r="122" spans="1:11" x14ac:dyDescent="0.25">
      <c r="A122" s="39"/>
      <c r="B122" s="35"/>
      <c r="C122" s="35"/>
      <c r="D122" s="156"/>
      <c r="E122"/>
      <c r="F122"/>
      <c r="G122"/>
      <c r="H122"/>
      <c r="I122"/>
      <c r="J122" s="121"/>
      <c r="K122" s="121"/>
    </row>
    <row r="123" spans="1:11" x14ac:dyDescent="0.25">
      <c r="A123" s="39"/>
      <c r="B123" s="35"/>
      <c r="C123" s="35"/>
      <c r="D123" s="156"/>
      <c r="E123"/>
      <c r="F123"/>
      <c r="G123"/>
      <c r="H123"/>
      <c r="I123"/>
      <c r="J123" s="121"/>
      <c r="K123" s="121"/>
    </row>
    <row r="124" spans="1:11" x14ac:dyDescent="0.25">
      <c r="A124" s="39"/>
      <c r="B124" s="35"/>
      <c r="C124" s="35"/>
      <c r="D124" s="156"/>
      <c r="E124"/>
      <c r="F124"/>
      <c r="G124"/>
      <c r="H124"/>
      <c r="I124"/>
      <c r="J124" s="121"/>
      <c r="K124" s="121"/>
    </row>
    <row r="125" spans="1:11" x14ac:dyDescent="0.25">
      <c r="A125" s="39"/>
      <c r="B125" s="35"/>
      <c r="C125" s="35"/>
      <c r="D125" s="156"/>
      <c r="E125"/>
      <c r="F125"/>
      <c r="G125"/>
      <c r="H125"/>
      <c r="I125"/>
      <c r="J125" s="121"/>
      <c r="K125" s="121"/>
    </row>
    <row r="126" spans="1:11" x14ac:dyDescent="0.25">
      <c r="A126" s="39"/>
      <c r="B126" s="35"/>
      <c r="C126" s="35"/>
      <c r="D126" s="156"/>
      <c r="E126"/>
      <c r="F126"/>
      <c r="G126"/>
      <c r="H126"/>
      <c r="I126"/>
      <c r="J126" s="121"/>
      <c r="K126" s="121"/>
    </row>
    <row r="127" spans="1:11" x14ac:dyDescent="0.25">
      <c r="A127" s="39"/>
      <c r="B127" s="35"/>
      <c r="C127" s="35"/>
      <c r="D127" s="156"/>
      <c r="E127"/>
      <c r="F127"/>
      <c r="G127"/>
      <c r="H127"/>
      <c r="I127"/>
      <c r="J127" s="121"/>
      <c r="K127" s="121"/>
    </row>
    <row r="128" spans="1:11" x14ac:dyDescent="0.25">
      <c r="A128" s="39"/>
      <c r="B128" s="35"/>
      <c r="C128" s="35"/>
      <c r="D128" s="156"/>
      <c r="E128"/>
      <c r="F128"/>
      <c r="G128"/>
      <c r="H128"/>
      <c r="I128"/>
      <c r="J128" s="121"/>
      <c r="K128" s="121"/>
    </row>
    <row r="129" spans="1:11" x14ac:dyDescent="0.25">
      <c r="A129" s="39"/>
      <c r="B129" s="35"/>
      <c r="C129" s="35"/>
      <c r="D129" s="156"/>
      <c r="E129"/>
      <c r="F129"/>
      <c r="G129"/>
      <c r="H129"/>
      <c r="I129"/>
      <c r="J129" s="121"/>
      <c r="K129" s="121"/>
    </row>
    <row r="130" spans="1:11" x14ac:dyDescent="0.25">
      <c r="A130" s="39"/>
      <c r="B130" s="35"/>
      <c r="C130" s="35"/>
      <c r="D130" s="156"/>
      <c r="E130"/>
      <c r="F130"/>
      <c r="G130"/>
      <c r="H130"/>
      <c r="I130"/>
      <c r="J130" s="121"/>
      <c r="K130" s="121"/>
    </row>
    <row r="131" spans="1:11" x14ac:dyDescent="0.25">
      <c r="A131" s="39"/>
      <c r="B131" s="35"/>
      <c r="C131" s="35"/>
      <c r="D131" s="156"/>
      <c r="E131"/>
      <c r="F131"/>
      <c r="G131"/>
      <c r="H131"/>
      <c r="I131"/>
      <c r="J131" s="121"/>
      <c r="K131" s="121"/>
    </row>
    <row r="132" spans="1:11" x14ac:dyDescent="0.25">
      <c r="A132" s="39"/>
      <c r="B132" s="35"/>
      <c r="C132" s="35"/>
      <c r="D132" s="156"/>
      <c r="E132"/>
      <c r="F132"/>
      <c r="G132"/>
      <c r="H132"/>
      <c r="I132"/>
      <c r="J132" s="121"/>
      <c r="K132" s="121"/>
    </row>
    <row r="133" spans="1:11" x14ac:dyDescent="0.25">
      <c r="A133" s="39"/>
      <c r="B133" s="35"/>
      <c r="C133" s="35"/>
      <c r="D133" s="156"/>
      <c r="E133"/>
      <c r="F133"/>
      <c r="G133"/>
      <c r="H133"/>
      <c r="I133"/>
      <c r="J133" s="121"/>
      <c r="K133" s="121"/>
    </row>
    <row r="134" spans="1:11" x14ac:dyDescent="0.25">
      <c r="A134" s="39"/>
      <c r="B134" s="35"/>
      <c r="C134" s="35"/>
      <c r="D134" s="156"/>
      <c r="E134"/>
      <c r="F134"/>
      <c r="G134"/>
      <c r="H134"/>
      <c r="I134"/>
      <c r="J134" s="121"/>
      <c r="K134" s="121"/>
    </row>
    <row r="135" spans="1:11" x14ac:dyDescent="0.25">
      <c r="A135" s="39"/>
      <c r="B135" s="35"/>
      <c r="C135" s="35"/>
      <c r="D135" s="156"/>
      <c r="E135"/>
      <c r="F135"/>
      <c r="G135"/>
      <c r="H135"/>
      <c r="I135"/>
      <c r="J135" s="121"/>
      <c r="K135" s="121"/>
    </row>
    <row r="136" spans="1:11" x14ac:dyDescent="0.25">
      <c r="A136" s="39"/>
      <c r="B136" s="35"/>
      <c r="C136" s="35"/>
      <c r="D136" s="156"/>
      <c r="E136"/>
      <c r="F136"/>
      <c r="G136"/>
      <c r="H136"/>
      <c r="I136"/>
      <c r="J136" s="121"/>
      <c r="K136" s="121"/>
    </row>
    <row r="137" spans="1:11" x14ac:dyDescent="0.25">
      <c r="A137" s="39"/>
      <c r="B137" s="35"/>
      <c r="C137" s="35"/>
      <c r="D137" s="156"/>
      <c r="E137"/>
      <c r="F137"/>
      <c r="G137"/>
      <c r="H137"/>
      <c r="I137"/>
      <c r="J137" s="121"/>
      <c r="K137" s="121"/>
    </row>
    <row r="138" spans="1:11" x14ac:dyDescent="0.25">
      <c r="A138" s="39"/>
      <c r="B138" s="35"/>
      <c r="C138" s="35"/>
      <c r="D138" s="156"/>
      <c r="E138"/>
      <c r="F138"/>
      <c r="G138"/>
      <c r="H138"/>
      <c r="I138"/>
      <c r="J138" s="121"/>
      <c r="K138" s="121"/>
    </row>
    <row r="139" spans="1:11" x14ac:dyDescent="0.25">
      <c r="A139" s="39"/>
      <c r="B139" s="35"/>
      <c r="C139" s="35"/>
      <c r="D139" s="156"/>
      <c r="E139"/>
      <c r="F139"/>
      <c r="G139"/>
      <c r="H139"/>
      <c r="I139"/>
      <c r="J139" s="121"/>
      <c r="K139" s="121"/>
    </row>
    <row r="140" spans="1:11" x14ac:dyDescent="0.25">
      <c r="A140" s="39"/>
      <c r="B140" s="35"/>
      <c r="C140" s="35"/>
      <c r="D140" s="156"/>
      <c r="E140"/>
      <c r="F140"/>
      <c r="G140"/>
      <c r="H140"/>
      <c r="I140"/>
      <c r="J140" s="121"/>
      <c r="K140" s="121"/>
    </row>
    <row r="141" spans="1:11" x14ac:dyDescent="0.25">
      <c r="A141" s="39"/>
      <c r="B141" s="35"/>
      <c r="C141" s="35"/>
      <c r="D141" s="156"/>
      <c r="E141"/>
      <c r="F141"/>
      <c r="G141"/>
      <c r="H141"/>
      <c r="I141"/>
      <c r="J141" s="121"/>
      <c r="K141" s="121"/>
    </row>
    <row r="142" spans="1:11" x14ac:dyDescent="0.25">
      <c r="A142" s="39"/>
      <c r="B142" s="35"/>
      <c r="C142" s="35"/>
      <c r="D142" s="156"/>
      <c r="E142"/>
      <c r="F142"/>
      <c r="G142"/>
      <c r="H142"/>
      <c r="I142"/>
      <c r="J142" s="121"/>
      <c r="K142" s="121"/>
    </row>
    <row r="143" spans="1:11" x14ac:dyDescent="0.25">
      <c r="A143" s="39"/>
      <c r="B143" s="35"/>
      <c r="C143" s="35"/>
      <c r="D143" s="156"/>
      <c r="E143" s="121"/>
      <c r="F143" s="121"/>
      <c r="G143" s="121"/>
      <c r="H143" s="121"/>
      <c r="I143" s="121"/>
      <c r="J143" s="121"/>
      <c r="K143" s="121"/>
    </row>
    <row r="144" spans="1:11" x14ac:dyDescent="0.25">
      <c r="A144" s="39"/>
      <c r="B144" s="35"/>
      <c r="C144" s="35"/>
      <c r="D144" s="156"/>
      <c r="E144" s="121"/>
      <c r="F144" s="121"/>
      <c r="G144" s="121"/>
      <c r="H144" s="121"/>
      <c r="I144" s="121"/>
      <c r="J144" s="121"/>
      <c r="K144" s="121"/>
    </row>
    <row r="145" spans="1:11" x14ac:dyDescent="0.25">
      <c r="A145" s="39"/>
      <c r="B145" s="35"/>
      <c r="C145" s="35"/>
      <c r="D145" s="156"/>
      <c r="E145" s="121"/>
      <c r="F145" s="121"/>
      <c r="G145" s="121"/>
      <c r="H145" s="121"/>
      <c r="I145" s="121"/>
      <c r="J145" s="121"/>
      <c r="K145" s="121"/>
    </row>
    <row r="146" spans="1:11" x14ac:dyDescent="0.25">
      <c r="A146" s="39"/>
      <c r="B146" s="35"/>
      <c r="C146" s="35"/>
      <c r="D146" s="156"/>
      <c r="E146" s="121"/>
      <c r="F146" s="121"/>
      <c r="G146" s="121"/>
      <c r="H146" s="121"/>
      <c r="I146" s="121"/>
      <c r="J146" s="121"/>
      <c r="K146" s="121"/>
    </row>
    <row r="147" spans="1:11" x14ac:dyDescent="0.25">
      <c r="A147" s="39"/>
      <c r="B147" s="35"/>
      <c r="C147" s="35"/>
      <c r="D147" s="156"/>
      <c r="E147" s="121"/>
      <c r="F147" s="121"/>
      <c r="G147" s="121"/>
      <c r="H147" s="121"/>
      <c r="I147" s="121"/>
      <c r="J147" s="121"/>
      <c r="K147" s="121"/>
    </row>
    <row r="148" spans="1:11" x14ac:dyDescent="0.25">
      <c r="A148" s="39"/>
      <c r="B148" s="35"/>
      <c r="C148" s="35"/>
      <c r="D148" s="156"/>
      <c r="E148" s="121"/>
      <c r="F148" s="121"/>
      <c r="G148" s="121"/>
      <c r="H148" s="121"/>
      <c r="I148" s="121"/>
      <c r="J148" s="121"/>
      <c r="K148" s="121"/>
    </row>
    <row r="149" spans="1:11" x14ac:dyDescent="0.25">
      <c r="A149" s="39"/>
      <c r="B149" s="35"/>
      <c r="C149" s="35"/>
      <c r="D149" s="156"/>
      <c r="E149" s="121"/>
      <c r="F149" s="121"/>
      <c r="G149" s="121"/>
      <c r="H149" s="121"/>
      <c r="I149" s="121"/>
      <c r="J149" s="121"/>
      <c r="K149" s="121"/>
    </row>
    <row r="150" spans="1:11" x14ac:dyDescent="0.25">
      <c r="A150" s="39"/>
      <c r="B150" s="35"/>
      <c r="C150" s="35"/>
      <c r="D150" s="156"/>
      <c r="E150" s="121"/>
      <c r="F150" s="121"/>
      <c r="G150" s="121"/>
      <c r="H150" s="121"/>
      <c r="I150" s="121"/>
      <c r="J150" s="121"/>
      <c r="K150" s="121"/>
    </row>
    <row r="151" spans="1:11" x14ac:dyDescent="0.25">
      <c r="A151" s="39"/>
      <c r="B151" s="35"/>
      <c r="C151" s="35"/>
      <c r="D151" s="156"/>
      <c r="E151" s="121"/>
      <c r="F151" s="121"/>
      <c r="G151" s="121"/>
      <c r="H151" s="121"/>
      <c r="I151" s="121"/>
      <c r="J151" s="121"/>
      <c r="K151" s="121"/>
    </row>
    <row r="152" spans="1:11" x14ac:dyDescent="0.25">
      <c r="A152" s="39"/>
      <c r="B152" s="35"/>
      <c r="C152" s="35"/>
      <c r="D152" s="156"/>
      <c r="E152" s="121"/>
      <c r="F152" s="121"/>
      <c r="G152" s="121"/>
      <c r="H152" s="121"/>
      <c r="I152" s="121"/>
      <c r="J152" s="121"/>
      <c r="K152" s="121"/>
    </row>
    <row r="153" spans="1:11" x14ac:dyDescent="0.25">
      <c r="A153" s="39"/>
      <c r="B153" s="35"/>
      <c r="C153" s="35"/>
      <c r="D153" s="156"/>
      <c r="E153" s="121"/>
      <c r="F153" s="121"/>
      <c r="G153" s="121"/>
      <c r="H153" s="121"/>
      <c r="I153" s="121"/>
      <c r="J153" s="121"/>
      <c r="K153" s="121"/>
    </row>
    <row r="154" spans="1:11" x14ac:dyDescent="0.25">
      <c r="A154" s="39"/>
      <c r="B154" s="35"/>
      <c r="C154" s="35"/>
      <c r="D154" s="156"/>
      <c r="E154" s="121"/>
      <c r="F154" s="121"/>
      <c r="G154" s="121"/>
      <c r="H154" s="121"/>
      <c r="I154" s="121"/>
      <c r="J154" s="121"/>
      <c r="K154" s="121"/>
    </row>
    <row r="155" spans="1:11" x14ac:dyDescent="0.25">
      <c r="A155" s="39"/>
      <c r="B155" s="35"/>
      <c r="C155" s="35"/>
      <c r="D155" s="156"/>
      <c r="E155" s="121"/>
      <c r="F155" s="121"/>
      <c r="G155" s="121"/>
      <c r="H155" s="121"/>
      <c r="I155" s="121"/>
      <c r="J155" s="121"/>
      <c r="K155" s="121"/>
    </row>
    <row r="156" spans="1:11" x14ac:dyDescent="0.25">
      <c r="A156" s="39"/>
      <c r="B156" s="35"/>
      <c r="C156" s="35"/>
      <c r="D156" s="156"/>
      <c r="E156" s="121"/>
      <c r="F156" s="121"/>
      <c r="G156" s="121"/>
      <c r="H156" s="121"/>
      <c r="I156" s="121"/>
      <c r="J156" s="121"/>
      <c r="K156" s="121"/>
    </row>
    <row r="157" spans="1:11" x14ac:dyDescent="0.25">
      <c r="A157" s="39"/>
      <c r="B157" s="35"/>
      <c r="C157" s="35"/>
      <c r="D157" s="156"/>
      <c r="E157" s="121"/>
      <c r="F157" s="121"/>
      <c r="G157" s="121"/>
      <c r="H157" s="121"/>
      <c r="I157" s="121"/>
      <c r="J157" s="121"/>
      <c r="K157" s="121"/>
    </row>
    <row r="158" spans="1:11" x14ac:dyDescent="0.25">
      <c r="A158" s="39"/>
      <c r="B158" s="35"/>
      <c r="C158" s="35"/>
      <c r="D158" s="156"/>
      <c r="E158" s="121"/>
      <c r="F158" s="121"/>
      <c r="G158" s="121"/>
      <c r="H158" s="121"/>
      <c r="I158" s="121"/>
      <c r="J158" s="121"/>
      <c r="K158" s="121"/>
    </row>
    <row r="159" spans="1:11" x14ac:dyDescent="0.25">
      <c r="A159" s="39"/>
      <c r="B159" s="35"/>
      <c r="C159" s="35"/>
      <c r="D159" s="156"/>
      <c r="E159" s="121"/>
      <c r="F159" s="121"/>
      <c r="G159" s="121"/>
      <c r="H159" s="121"/>
      <c r="I159" s="121"/>
      <c r="J159" s="121"/>
      <c r="K159" s="121"/>
    </row>
    <row r="160" spans="1:11" x14ac:dyDescent="0.25">
      <c r="A160" s="39"/>
      <c r="B160" s="35"/>
      <c r="C160" s="35"/>
      <c r="D160" s="156"/>
      <c r="E160" s="121"/>
      <c r="F160" s="121"/>
      <c r="G160" s="121"/>
      <c r="H160" s="121"/>
      <c r="I160" s="121"/>
      <c r="J160" s="121"/>
      <c r="K160" s="121"/>
    </row>
    <row r="161" spans="1:11" x14ac:dyDescent="0.25">
      <c r="A161" s="39"/>
      <c r="B161" s="35"/>
      <c r="C161" s="35"/>
      <c r="D161" s="156"/>
      <c r="E161" s="121"/>
      <c r="F161" s="121"/>
      <c r="G161" s="121"/>
      <c r="H161" s="121"/>
      <c r="I161" s="121"/>
      <c r="J161" s="121"/>
      <c r="K161" s="121"/>
    </row>
    <row r="162" spans="1:11" x14ac:dyDescent="0.25">
      <c r="A162" s="39"/>
      <c r="B162" s="35"/>
      <c r="C162" s="35"/>
      <c r="D162" s="156"/>
      <c r="E162" s="121"/>
      <c r="F162" s="121"/>
      <c r="G162" s="121"/>
      <c r="H162" s="121"/>
      <c r="I162" s="121"/>
      <c r="J162" s="121"/>
      <c r="K162" s="121"/>
    </row>
    <row r="163" spans="1:11" x14ac:dyDescent="0.25">
      <c r="A163" s="39"/>
      <c r="B163" s="35"/>
      <c r="C163" s="35"/>
      <c r="D163" s="156"/>
      <c r="E163" s="121"/>
      <c r="F163" s="121"/>
      <c r="G163" s="121"/>
      <c r="H163" s="121"/>
      <c r="I163" s="121"/>
      <c r="J163" s="121"/>
      <c r="K163" s="121"/>
    </row>
    <row r="164" spans="1:11" x14ac:dyDescent="0.25">
      <c r="A164" s="39"/>
      <c r="B164" s="35"/>
      <c r="C164" s="35"/>
      <c r="D164" s="156"/>
      <c r="E164" s="121"/>
      <c r="F164" s="121"/>
      <c r="G164" s="121"/>
      <c r="H164" s="121"/>
      <c r="I164" s="121"/>
      <c r="J164" s="121"/>
      <c r="K164" s="121"/>
    </row>
    <row r="165" spans="1:11" x14ac:dyDescent="0.25">
      <c r="A165" s="39"/>
      <c r="B165" s="35"/>
      <c r="C165" s="35"/>
      <c r="D165" s="156"/>
      <c r="E165" s="121"/>
      <c r="F165" s="121"/>
      <c r="G165" s="121"/>
      <c r="H165" s="121"/>
      <c r="I165" s="121"/>
      <c r="J165" s="121"/>
      <c r="K165" s="121"/>
    </row>
    <row r="166" spans="1:11" x14ac:dyDescent="0.25">
      <c r="A166" s="39"/>
      <c r="B166" s="35"/>
      <c r="C166" s="35"/>
      <c r="D166" s="156"/>
      <c r="E166" s="121"/>
      <c r="F166" s="121"/>
      <c r="G166" s="121"/>
      <c r="H166" s="121"/>
      <c r="I166" s="121"/>
      <c r="J166" s="121"/>
      <c r="K166" s="121"/>
    </row>
    <row r="167" spans="1:11" x14ac:dyDescent="0.25">
      <c r="A167" s="39"/>
      <c r="B167" s="35"/>
      <c r="C167" s="35"/>
      <c r="D167" s="156"/>
      <c r="E167" s="121"/>
      <c r="F167" s="121"/>
      <c r="G167" s="121"/>
      <c r="H167" s="121"/>
      <c r="I167" s="121"/>
      <c r="J167" s="121"/>
      <c r="K167" s="121"/>
    </row>
    <row r="168" spans="1:11" x14ac:dyDescent="0.25">
      <c r="A168" s="39"/>
      <c r="B168" s="35"/>
      <c r="C168" s="35"/>
      <c r="D168" s="156"/>
      <c r="E168" s="121"/>
      <c r="F168" s="121"/>
      <c r="G168" s="121"/>
      <c r="H168" s="121"/>
      <c r="I168" s="121"/>
      <c r="J168" s="121"/>
      <c r="K168" s="121"/>
    </row>
    <row r="169" spans="1:11" x14ac:dyDescent="0.25">
      <c r="A169" s="39"/>
      <c r="B169" s="35"/>
      <c r="C169" s="35"/>
      <c r="D169" s="156"/>
      <c r="E169" s="121"/>
      <c r="F169" s="121"/>
      <c r="G169" s="121"/>
      <c r="H169" s="121"/>
      <c r="I169" s="121"/>
      <c r="J169" s="121"/>
      <c r="K169" s="121"/>
    </row>
    <row r="170" spans="1:11" x14ac:dyDescent="0.25">
      <c r="A170" s="39"/>
      <c r="B170" s="35"/>
      <c r="C170" s="35"/>
      <c r="D170" s="156"/>
      <c r="E170" s="121"/>
      <c r="F170" s="121"/>
      <c r="G170" s="121"/>
      <c r="H170" s="121"/>
      <c r="I170" s="121"/>
      <c r="J170" s="121"/>
      <c r="K170" s="121"/>
    </row>
    <row r="171" spans="1:11" x14ac:dyDescent="0.25">
      <c r="A171" s="39"/>
      <c r="B171" s="35"/>
      <c r="C171" s="35"/>
      <c r="D171" s="156"/>
      <c r="E171" s="121"/>
      <c r="F171" s="121"/>
      <c r="G171" s="121"/>
      <c r="H171" s="121"/>
      <c r="I171" s="121"/>
      <c r="J171" s="121"/>
      <c r="K171" s="121"/>
    </row>
    <row r="172" spans="1:11" x14ac:dyDescent="0.25">
      <c r="A172" s="39"/>
      <c r="B172" s="35"/>
      <c r="C172" s="35"/>
      <c r="D172" s="156"/>
      <c r="E172" s="121"/>
      <c r="F172" s="121"/>
      <c r="G172" s="121"/>
      <c r="H172" s="121"/>
      <c r="I172" s="121"/>
      <c r="J172" s="121"/>
      <c r="K172" s="121"/>
    </row>
    <row r="173" spans="1:11" x14ac:dyDescent="0.25">
      <c r="A173" s="39"/>
      <c r="B173" s="35"/>
      <c r="C173" s="35"/>
      <c r="D173" s="156"/>
      <c r="E173" s="121"/>
      <c r="F173" s="121"/>
      <c r="G173" s="121"/>
      <c r="H173" s="121"/>
      <c r="I173" s="121"/>
      <c r="J173" s="121"/>
      <c r="K173" s="121"/>
    </row>
    <row r="174" spans="1:11" x14ac:dyDescent="0.25">
      <c r="A174" s="39"/>
      <c r="B174" s="35"/>
      <c r="C174" s="35"/>
      <c r="D174" s="156"/>
      <c r="E174" s="121"/>
      <c r="F174" s="121"/>
      <c r="G174" s="121"/>
      <c r="H174" s="121"/>
      <c r="I174" s="121"/>
      <c r="J174" s="121"/>
      <c r="K174" s="121"/>
    </row>
    <row r="175" spans="1:11" x14ac:dyDescent="0.25">
      <c r="A175" s="39"/>
      <c r="B175" s="35"/>
      <c r="C175" s="35"/>
      <c r="D175" s="156"/>
      <c r="E175" s="121"/>
      <c r="F175" s="121"/>
      <c r="G175" s="121"/>
      <c r="H175" s="121"/>
      <c r="I175" s="121"/>
      <c r="J175" s="121"/>
      <c r="K175" s="121"/>
    </row>
    <row r="176" spans="1:11" x14ac:dyDescent="0.25">
      <c r="A176" s="39"/>
      <c r="B176" s="35"/>
      <c r="C176" s="35"/>
      <c r="D176" s="156"/>
      <c r="E176" s="121"/>
      <c r="F176" s="121"/>
      <c r="G176" s="121"/>
      <c r="H176" s="121"/>
      <c r="I176" s="121"/>
      <c r="J176" s="121"/>
      <c r="K176" s="121"/>
    </row>
    <row r="177" spans="1:11" x14ac:dyDescent="0.25">
      <c r="A177" s="39"/>
      <c r="B177" s="35"/>
      <c r="C177" s="35"/>
      <c r="D177" s="156"/>
      <c r="E177" s="121"/>
      <c r="F177" s="121"/>
      <c r="G177" s="121"/>
      <c r="H177" s="121"/>
      <c r="I177" s="121"/>
      <c r="J177" s="121"/>
      <c r="K177" s="121"/>
    </row>
    <row r="178" spans="1:11" x14ac:dyDescent="0.25">
      <c r="A178" s="39"/>
      <c r="B178" s="35"/>
      <c r="C178" s="35"/>
      <c r="D178" s="156"/>
      <c r="E178" s="121"/>
      <c r="F178" s="121"/>
      <c r="G178" s="121"/>
      <c r="H178" s="121"/>
      <c r="I178" s="121"/>
      <c r="J178" s="121"/>
      <c r="K178" s="121"/>
    </row>
    <row r="179" spans="1:11" x14ac:dyDescent="0.25">
      <c r="A179" s="39"/>
      <c r="B179" s="35"/>
      <c r="C179" s="35"/>
      <c r="D179" s="156"/>
      <c r="E179" s="121"/>
      <c r="F179" s="121"/>
      <c r="G179" s="121"/>
      <c r="H179" s="121"/>
      <c r="I179" s="121"/>
      <c r="J179" s="121"/>
      <c r="K179" s="121"/>
    </row>
    <row r="180" spans="1:11" x14ac:dyDescent="0.25">
      <c r="A180" s="39"/>
      <c r="B180" s="35"/>
      <c r="C180" s="35"/>
      <c r="D180" s="156"/>
      <c r="E180" s="121"/>
      <c r="F180" s="121"/>
      <c r="G180" s="121"/>
      <c r="H180" s="121"/>
      <c r="I180" s="121"/>
      <c r="J180" s="121"/>
      <c r="K180" s="121"/>
    </row>
    <row r="181" spans="1:11" x14ac:dyDescent="0.25">
      <c r="A181" s="39"/>
      <c r="B181" s="35"/>
      <c r="C181" s="35"/>
      <c r="D181" s="156"/>
      <c r="E181" s="121"/>
      <c r="F181" s="121"/>
      <c r="G181" s="121"/>
      <c r="H181" s="121"/>
      <c r="I181" s="121"/>
      <c r="J181" s="121"/>
      <c r="K181" s="121"/>
    </row>
    <row r="182" spans="1:11" x14ac:dyDescent="0.25">
      <c r="A182" s="39"/>
      <c r="B182" s="35"/>
      <c r="C182" s="35"/>
      <c r="D182" s="156"/>
      <c r="E182" s="121"/>
      <c r="F182" s="121"/>
      <c r="G182" s="121"/>
      <c r="H182" s="121"/>
      <c r="I182" s="121"/>
      <c r="J182" s="121"/>
      <c r="K182" s="121"/>
    </row>
    <row r="183" spans="1:11" x14ac:dyDescent="0.25">
      <c r="A183" s="39"/>
      <c r="B183" s="35"/>
      <c r="C183" s="35"/>
      <c r="D183" s="156"/>
      <c r="E183" s="121"/>
      <c r="F183" s="121"/>
      <c r="G183" s="121"/>
      <c r="H183" s="121"/>
      <c r="I183" s="121"/>
      <c r="J183" s="121"/>
      <c r="K183" s="121"/>
    </row>
    <row r="184" spans="1:11" x14ac:dyDescent="0.25">
      <c r="A184" s="39"/>
      <c r="B184" s="35"/>
      <c r="C184" s="35"/>
      <c r="D184" s="156"/>
      <c r="E184" s="121"/>
      <c r="F184" s="121"/>
      <c r="G184" s="121"/>
      <c r="H184" s="121"/>
      <c r="I184" s="121"/>
      <c r="J184" s="121"/>
      <c r="K184" s="121"/>
    </row>
    <row r="185" spans="1:11" x14ac:dyDescent="0.25">
      <c r="A185" s="39"/>
      <c r="B185" s="35"/>
      <c r="C185" s="35"/>
      <c r="D185" s="156"/>
      <c r="E185" s="121"/>
      <c r="F185" s="121"/>
      <c r="G185" s="121"/>
      <c r="H185" s="121"/>
      <c r="I185" s="121"/>
      <c r="J185" s="121"/>
      <c r="K185" s="121"/>
    </row>
    <row r="186" spans="1:11" x14ac:dyDescent="0.25">
      <c r="A186" s="39"/>
      <c r="B186" s="35"/>
      <c r="C186" s="35"/>
      <c r="D186" s="156"/>
      <c r="E186" s="121"/>
      <c r="F186" s="121"/>
      <c r="G186" s="121"/>
      <c r="H186" s="121"/>
      <c r="I186" s="121"/>
      <c r="J186" s="121"/>
      <c r="K186" s="121"/>
    </row>
    <row r="187" spans="1:11" x14ac:dyDescent="0.25">
      <c r="A187" s="39"/>
      <c r="B187" s="35"/>
      <c r="C187" s="35"/>
      <c r="D187" s="156"/>
      <c r="E187" s="121"/>
      <c r="F187" s="121"/>
      <c r="G187" s="121"/>
      <c r="H187" s="121"/>
      <c r="I187" s="121"/>
      <c r="J187" s="121"/>
      <c r="K187" s="121"/>
    </row>
    <row r="188" spans="1:11" x14ac:dyDescent="0.25">
      <c r="A188" s="39"/>
      <c r="B188" s="35"/>
      <c r="C188" s="35"/>
      <c r="D188" s="156"/>
      <c r="E188" s="121"/>
      <c r="F188" s="121"/>
      <c r="G188" s="121"/>
      <c r="H188" s="121"/>
      <c r="I188" s="121"/>
      <c r="J188" s="121"/>
      <c r="K188" s="121"/>
    </row>
    <row r="189" spans="1:11" x14ac:dyDescent="0.25">
      <c r="A189" s="39"/>
      <c r="B189" s="35"/>
      <c r="C189" s="35"/>
      <c r="D189" s="156"/>
      <c r="E189" s="121"/>
      <c r="F189" s="121"/>
      <c r="G189" s="121"/>
      <c r="H189" s="121"/>
      <c r="I189" s="121"/>
      <c r="J189" s="121"/>
      <c r="K189" s="121"/>
    </row>
    <row r="190" spans="1:11" x14ac:dyDescent="0.25">
      <c r="A190" s="39"/>
      <c r="B190" s="35"/>
      <c r="C190" s="35"/>
      <c r="D190" s="156"/>
      <c r="E190" s="121"/>
      <c r="F190" s="121"/>
      <c r="G190" s="121"/>
      <c r="H190" s="121"/>
      <c r="I190" s="121"/>
      <c r="J190" s="121"/>
      <c r="K190" s="121"/>
    </row>
    <row r="191" spans="1:11" x14ac:dyDescent="0.25">
      <c r="A191" s="39"/>
      <c r="B191" s="35"/>
      <c r="C191" s="35"/>
      <c r="D191" s="156"/>
      <c r="E191" s="121"/>
      <c r="F191" s="121"/>
      <c r="G191" s="121"/>
      <c r="H191" s="121"/>
      <c r="I191" s="121"/>
      <c r="J191" s="121"/>
      <c r="K191" s="121"/>
    </row>
    <row r="192" spans="1:11" x14ac:dyDescent="0.25">
      <c r="A192" s="39"/>
      <c r="B192" s="35"/>
      <c r="C192" s="35"/>
      <c r="D192" s="156"/>
      <c r="E192" s="121"/>
      <c r="F192" s="121"/>
      <c r="G192" s="121"/>
      <c r="H192" s="121"/>
      <c r="I192" s="121"/>
      <c r="J192" s="121"/>
      <c r="K192" s="121"/>
    </row>
    <row r="193" spans="1:11" x14ac:dyDescent="0.25">
      <c r="A193" s="39"/>
      <c r="B193" s="35"/>
      <c r="C193" s="35"/>
      <c r="D193" s="156"/>
      <c r="E193" s="121"/>
      <c r="F193" s="121"/>
      <c r="G193" s="121"/>
      <c r="H193" s="121"/>
      <c r="I193" s="121"/>
      <c r="J193" s="121"/>
      <c r="K193" s="121"/>
    </row>
    <row r="194" spans="1:11" x14ac:dyDescent="0.25">
      <c r="A194" s="39"/>
      <c r="B194" s="35"/>
      <c r="C194" s="35"/>
      <c r="D194" s="156"/>
      <c r="E194" s="121"/>
      <c r="F194" s="121"/>
      <c r="G194" s="121"/>
      <c r="H194" s="121"/>
      <c r="I194" s="121"/>
      <c r="J194" s="121"/>
      <c r="K194" s="121"/>
    </row>
    <row r="195" spans="1:11" x14ac:dyDescent="0.25">
      <c r="A195" s="39"/>
      <c r="B195" s="35"/>
      <c r="C195" s="35"/>
      <c r="D195" s="156"/>
      <c r="E195" s="121"/>
      <c r="F195" s="121"/>
      <c r="G195" s="121"/>
      <c r="H195" s="121"/>
      <c r="I195" s="121"/>
      <c r="J195" s="121"/>
      <c r="K195" s="121"/>
    </row>
    <row r="196" spans="1:11" x14ac:dyDescent="0.25">
      <c r="A196" s="39"/>
      <c r="B196" s="35"/>
      <c r="C196" s="35"/>
      <c r="D196" s="156"/>
      <c r="E196" s="121"/>
      <c r="F196" s="121"/>
      <c r="G196" s="121"/>
      <c r="H196" s="121"/>
      <c r="I196" s="121"/>
      <c r="J196" s="121"/>
      <c r="K196" s="121"/>
    </row>
    <row r="197" spans="1:11" x14ac:dyDescent="0.25">
      <c r="A197" s="39"/>
      <c r="B197" s="35"/>
      <c r="C197" s="35"/>
      <c r="D197" s="156"/>
      <c r="E197" s="121"/>
      <c r="F197" s="121"/>
      <c r="G197" s="121"/>
      <c r="H197" s="121"/>
      <c r="I197" s="121"/>
      <c r="J197" s="121"/>
      <c r="K197" s="121"/>
    </row>
    <row r="198" spans="1:11" x14ac:dyDescent="0.25">
      <c r="A198" s="39"/>
      <c r="B198" s="35"/>
      <c r="C198" s="35"/>
      <c r="D198" s="156"/>
      <c r="E198" s="121"/>
      <c r="F198" s="121"/>
      <c r="G198" s="121"/>
      <c r="H198" s="121"/>
      <c r="I198" s="121"/>
      <c r="J198" s="121"/>
      <c r="K198" s="121"/>
    </row>
    <row r="199" spans="1:11" x14ac:dyDescent="0.25">
      <c r="A199" s="39"/>
      <c r="B199" s="35"/>
      <c r="C199" s="35"/>
      <c r="D199" s="156"/>
      <c r="E199" s="121"/>
      <c r="F199" s="121"/>
      <c r="G199" s="121"/>
      <c r="H199" s="121"/>
      <c r="I199" s="121"/>
      <c r="J199" s="121"/>
      <c r="K199" s="121"/>
    </row>
    <row r="200" spans="1:11" x14ac:dyDescent="0.25">
      <c r="A200" s="39"/>
      <c r="B200" s="35"/>
      <c r="C200" s="35"/>
      <c r="D200" s="156"/>
      <c r="E200" s="121"/>
      <c r="F200" s="121"/>
      <c r="G200" s="121"/>
      <c r="H200" s="121"/>
      <c r="I200" s="121"/>
      <c r="J200" s="121"/>
      <c r="K200" s="121"/>
    </row>
    <row r="201" spans="1:11" x14ac:dyDescent="0.25">
      <c r="A201" s="39"/>
      <c r="B201" s="35"/>
      <c r="C201" s="35"/>
      <c r="D201" s="156"/>
      <c r="E201" s="121"/>
      <c r="F201" s="121"/>
      <c r="G201" s="121"/>
      <c r="H201" s="121"/>
      <c r="I201" s="121"/>
      <c r="J201" s="121"/>
      <c r="K201" s="121"/>
    </row>
    <row r="202" spans="1:11" x14ac:dyDescent="0.25">
      <c r="A202" s="39"/>
      <c r="B202" s="35"/>
      <c r="C202" s="35"/>
      <c r="D202" s="156"/>
      <c r="E202" s="121"/>
      <c r="F202" s="121"/>
      <c r="G202" s="121"/>
      <c r="H202" s="121"/>
      <c r="I202" s="121"/>
      <c r="J202" s="121"/>
      <c r="K202" s="121"/>
    </row>
    <row r="203" spans="1:11" x14ac:dyDescent="0.25">
      <c r="A203" s="39"/>
      <c r="B203" s="35"/>
      <c r="C203" s="35"/>
      <c r="D203" s="156"/>
      <c r="E203" s="121"/>
      <c r="F203" s="121"/>
      <c r="G203" s="121"/>
      <c r="H203" s="121"/>
      <c r="I203" s="121"/>
      <c r="J203" s="121"/>
      <c r="K203" s="121"/>
    </row>
    <row r="204" spans="1:11" x14ac:dyDescent="0.25">
      <c r="A204" s="39"/>
      <c r="B204" s="35"/>
      <c r="C204" s="35"/>
      <c r="D204" s="156"/>
      <c r="E204" s="121"/>
      <c r="F204" s="121"/>
      <c r="G204" s="121"/>
      <c r="H204" s="121"/>
      <c r="I204" s="121"/>
      <c r="J204" s="121"/>
      <c r="K204" s="121"/>
    </row>
    <row r="205" spans="1:11" x14ac:dyDescent="0.25">
      <c r="A205" s="39"/>
      <c r="B205" s="35"/>
      <c r="C205" s="35"/>
      <c r="D205" s="156"/>
      <c r="E205" s="121"/>
      <c r="F205" s="121"/>
      <c r="G205" s="121"/>
      <c r="H205" s="121"/>
      <c r="I205" s="121"/>
      <c r="J205" s="121"/>
      <c r="K205" s="121"/>
    </row>
    <row r="206" spans="1:11" x14ac:dyDescent="0.25">
      <c r="A206" s="39"/>
      <c r="B206" s="35"/>
      <c r="C206" s="35"/>
      <c r="D206" s="156"/>
      <c r="E206" s="121"/>
      <c r="F206" s="121"/>
      <c r="G206" s="121"/>
      <c r="H206" s="121"/>
      <c r="I206" s="121"/>
      <c r="J206" s="121"/>
      <c r="K206" s="121"/>
    </row>
    <row r="207" spans="1:11" x14ac:dyDescent="0.25">
      <c r="A207" s="39"/>
      <c r="B207" s="35"/>
      <c r="C207" s="35"/>
      <c r="D207" s="156"/>
      <c r="E207" s="121"/>
      <c r="F207" s="121"/>
      <c r="G207" s="121"/>
      <c r="H207" s="121"/>
      <c r="I207" s="121"/>
      <c r="J207" s="121"/>
      <c r="K207" s="121"/>
    </row>
    <row r="208" spans="1:11" x14ac:dyDescent="0.25">
      <c r="A208" s="39"/>
      <c r="B208" s="35"/>
      <c r="C208" s="35"/>
      <c r="D208" s="156"/>
      <c r="E208" s="121"/>
      <c r="F208" s="121"/>
      <c r="G208" s="121"/>
      <c r="H208" s="121"/>
      <c r="I208" s="121"/>
      <c r="J208" s="121"/>
      <c r="K208" s="121"/>
    </row>
    <row r="209" spans="1:11" x14ac:dyDescent="0.25">
      <c r="A209" s="39"/>
      <c r="B209" s="35"/>
      <c r="C209" s="35"/>
      <c r="D209" s="156"/>
      <c r="E209" s="121"/>
      <c r="F209" s="121"/>
      <c r="G209" s="121"/>
      <c r="H209" s="121"/>
      <c r="I209" s="121"/>
      <c r="J209" s="121"/>
      <c r="K209" s="121"/>
    </row>
    <row r="210" spans="1:11" x14ac:dyDescent="0.25">
      <c r="A210" s="39"/>
      <c r="B210" s="35"/>
      <c r="C210" s="35"/>
      <c r="D210" s="156"/>
      <c r="E210" s="121"/>
      <c r="F210" s="121"/>
      <c r="G210" s="121"/>
      <c r="H210" s="121"/>
      <c r="I210" s="121"/>
      <c r="J210" s="121"/>
      <c r="K210" s="121"/>
    </row>
    <row r="211" spans="1:11" x14ac:dyDescent="0.25">
      <c r="A211" s="39"/>
      <c r="B211" s="35"/>
      <c r="C211" s="35"/>
      <c r="D211" s="156"/>
      <c r="E211" s="121"/>
      <c r="F211" s="121"/>
      <c r="G211" s="121"/>
      <c r="H211" s="121"/>
      <c r="I211" s="121"/>
      <c r="J211" s="121"/>
      <c r="K211" s="121"/>
    </row>
    <row r="212" spans="1:11" x14ac:dyDescent="0.25">
      <c r="A212" s="39"/>
      <c r="B212" s="35"/>
      <c r="C212" s="35"/>
      <c r="D212" s="156"/>
      <c r="E212" s="121"/>
      <c r="F212" s="121"/>
      <c r="G212" s="121"/>
      <c r="H212" s="121"/>
      <c r="I212" s="121"/>
      <c r="J212" s="121"/>
      <c r="K212" s="121"/>
    </row>
    <row r="213" spans="1:11" x14ac:dyDescent="0.25">
      <c r="A213" s="39"/>
      <c r="B213" s="35"/>
      <c r="C213" s="35"/>
      <c r="D213" s="156"/>
      <c r="E213" s="121"/>
      <c r="F213" s="121"/>
      <c r="G213" s="121"/>
      <c r="H213" s="121"/>
      <c r="I213" s="121"/>
      <c r="J213" s="121"/>
      <c r="K213" s="121"/>
    </row>
    <row r="214" spans="1:11" x14ac:dyDescent="0.25">
      <c r="A214" s="39"/>
      <c r="B214" s="35"/>
      <c r="C214" s="35"/>
      <c r="D214" s="156"/>
      <c r="E214" s="121"/>
      <c r="F214" s="121"/>
      <c r="G214" s="121"/>
      <c r="H214" s="121"/>
      <c r="I214" s="121"/>
      <c r="J214" s="121"/>
      <c r="K214" s="121"/>
    </row>
    <row r="215" spans="1:11" x14ac:dyDescent="0.25">
      <c r="A215" s="39"/>
      <c r="B215" s="35"/>
      <c r="C215" s="35"/>
      <c r="D215" s="156"/>
      <c r="E215" s="121"/>
      <c r="F215" s="121"/>
      <c r="G215" s="121"/>
      <c r="H215" s="121"/>
      <c r="I215" s="121"/>
      <c r="J215" s="121"/>
      <c r="K215" s="121"/>
    </row>
    <row r="216" spans="1:11" x14ac:dyDescent="0.25">
      <c r="A216" s="39"/>
      <c r="B216" s="35"/>
      <c r="C216" s="35"/>
      <c r="D216" s="156"/>
      <c r="E216" s="121"/>
      <c r="F216" s="121"/>
      <c r="G216" s="121"/>
      <c r="H216" s="121"/>
      <c r="I216" s="121"/>
      <c r="J216" s="121"/>
      <c r="K216" s="121"/>
    </row>
    <row r="217" spans="1:11" x14ac:dyDescent="0.25">
      <c r="A217" s="39"/>
      <c r="B217" s="35"/>
      <c r="C217" s="35"/>
      <c r="D217" s="156"/>
      <c r="E217" s="121"/>
      <c r="F217" s="121"/>
      <c r="G217" s="121"/>
      <c r="H217" s="121"/>
      <c r="I217" s="121"/>
      <c r="J217" s="121"/>
      <c r="K217" s="121"/>
    </row>
    <row r="218" spans="1:11" x14ac:dyDescent="0.25">
      <c r="A218" s="39"/>
      <c r="B218" s="35"/>
      <c r="C218" s="35"/>
      <c r="D218" s="156"/>
      <c r="E218" s="121"/>
      <c r="F218" s="121"/>
      <c r="G218" s="121"/>
      <c r="H218" s="121"/>
      <c r="I218" s="121"/>
      <c r="J218" s="121"/>
      <c r="K218" s="121"/>
    </row>
    <row r="219" spans="1:11" x14ac:dyDescent="0.25">
      <c r="A219" s="39"/>
      <c r="B219" s="35"/>
      <c r="C219" s="35"/>
      <c r="D219" s="156"/>
      <c r="E219" s="121"/>
      <c r="F219" s="121"/>
      <c r="G219" s="121"/>
      <c r="H219" s="121"/>
      <c r="I219" s="121"/>
      <c r="J219" s="121"/>
      <c r="K219" s="121"/>
    </row>
    <row r="220" spans="1:11" x14ac:dyDescent="0.25">
      <c r="A220" s="39"/>
      <c r="B220" s="35"/>
      <c r="C220" s="35"/>
      <c r="D220" s="156"/>
      <c r="E220" s="121"/>
      <c r="F220" s="121"/>
      <c r="G220" s="121"/>
      <c r="H220" s="121"/>
      <c r="I220" s="121"/>
      <c r="J220" s="121"/>
      <c r="K220" s="121"/>
    </row>
    <row r="221" spans="1:11" x14ac:dyDescent="0.25">
      <c r="A221" s="39"/>
      <c r="B221" s="35"/>
      <c r="C221" s="35"/>
      <c r="D221" s="156"/>
      <c r="E221" s="121"/>
      <c r="F221" s="121"/>
      <c r="G221" s="121"/>
      <c r="H221" s="121"/>
      <c r="I221" s="121"/>
      <c r="J221" s="121"/>
      <c r="K221" s="121"/>
    </row>
    <row r="222" spans="1:11" x14ac:dyDescent="0.25">
      <c r="A222" s="39"/>
      <c r="B222" s="35"/>
      <c r="C222" s="35"/>
      <c r="D222" s="156"/>
      <c r="E222" s="121"/>
      <c r="F222" s="121"/>
      <c r="G222" s="121"/>
      <c r="H222" s="121"/>
      <c r="I222" s="121"/>
      <c r="J222" s="121"/>
      <c r="K222" s="121"/>
    </row>
    <row r="223" spans="1:11" x14ac:dyDescent="0.25">
      <c r="A223" s="39"/>
      <c r="B223" s="35"/>
      <c r="C223" s="35"/>
      <c r="D223" s="156"/>
      <c r="E223" s="121"/>
      <c r="F223" s="121"/>
      <c r="G223" s="121"/>
      <c r="H223" s="121"/>
      <c r="I223" s="121"/>
      <c r="J223" s="121"/>
      <c r="K223" s="121"/>
    </row>
    <row r="224" spans="1:11" x14ac:dyDescent="0.25">
      <c r="A224" s="39"/>
      <c r="B224" s="35"/>
      <c r="C224" s="35"/>
      <c r="D224" s="156"/>
      <c r="E224" s="121"/>
      <c r="F224" s="121"/>
      <c r="G224" s="121"/>
      <c r="H224" s="121"/>
      <c r="I224" s="121"/>
      <c r="J224" s="121"/>
      <c r="K224" s="121"/>
    </row>
    <row r="225" spans="1:11" x14ac:dyDescent="0.25">
      <c r="A225" s="39"/>
      <c r="B225" s="35"/>
      <c r="C225" s="35"/>
      <c r="D225" s="156"/>
      <c r="E225" s="121"/>
      <c r="F225" s="121"/>
      <c r="G225" s="121"/>
      <c r="H225" s="121"/>
      <c r="I225" s="121"/>
      <c r="J225" s="121"/>
      <c r="K225" s="121"/>
    </row>
    <row r="226" spans="1:11" x14ac:dyDescent="0.25">
      <c r="A226" s="39"/>
      <c r="B226" s="35"/>
      <c r="C226" s="35"/>
      <c r="D226" s="156"/>
      <c r="E226" s="121"/>
      <c r="F226" s="121"/>
      <c r="G226" s="121"/>
      <c r="H226" s="121"/>
      <c r="I226" s="121"/>
      <c r="J226" s="121"/>
      <c r="K226" s="121"/>
    </row>
    <row r="227" spans="1:11" x14ac:dyDescent="0.25">
      <c r="A227" s="39"/>
      <c r="B227" s="35"/>
      <c r="C227" s="35"/>
      <c r="D227" s="156"/>
      <c r="E227" s="121"/>
      <c r="F227" s="121"/>
      <c r="G227" s="121"/>
      <c r="H227" s="121"/>
      <c r="I227" s="121"/>
      <c r="J227" s="121"/>
      <c r="K227" s="121"/>
    </row>
    <row r="228" spans="1:11" x14ac:dyDescent="0.25">
      <c r="A228" s="39"/>
      <c r="B228" s="35"/>
      <c r="C228" s="35"/>
      <c r="D228" s="156"/>
      <c r="E228" s="121"/>
      <c r="F228" s="121"/>
      <c r="G228" s="121"/>
      <c r="H228" s="121"/>
      <c r="I228" s="121"/>
      <c r="J228" s="121"/>
      <c r="K228" s="121"/>
    </row>
    <row r="229" spans="1:11" x14ac:dyDescent="0.25">
      <c r="A229" s="39"/>
      <c r="B229" s="35"/>
      <c r="C229" s="35"/>
      <c r="D229" s="156"/>
      <c r="E229" s="121"/>
      <c r="F229" s="121"/>
      <c r="G229" s="121"/>
      <c r="H229" s="121"/>
      <c r="I229" s="121"/>
      <c r="J229" s="121"/>
      <c r="K229" s="121"/>
    </row>
    <row r="230" spans="1:11" x14ac:dyDescent="0.25">
      <c r="A230" s="39"/>
      <c r="B230" s="35"/>
      <c r="C230" s="35"/>
      <c r="D230" s="156"/>
      <c r="E230" s="121"/>
      <c r="F230" s="121"/>
      <c r="G230" s="121"/>
      <c r="H230" s="121"/>
      <c r="I230" s="121"/>
      <c r="J230" s="121"/>
      <c r="K230" s="121"/>
    </row>
    <row r="231" spans="1:11" x14ac:dyDescent="0.25">
      <c r="A231" s="39"/>
      <c r="B231" s="35"/>
      <c r="C231" s="35"/>
      <c r="D231" s="156"/>
      <c r="E231" s="121"/>
      <c r="F231" s="121"/>
      <c r="G231" s="121"/>
      <c r="H231" s="121"/>
      <c r="I231" s="121"/>
      <c r="J231" s="121"/>
      <c r="K231" s="121"/>
    </row>
    <row r="232" spans="1:11" x14ac:dyDescent="0.25">
      <c r="A232" s="39"/>
      <c r="B232" s="35"/>
      <c r="C232" s="35"/>
      <c r="D232" s="156"/>
      <c r="E232" s="121"/>
      <c r="F232" s="121"/>
      <c r="G232" s="121"/>
      <c r="H232" s="121"/>
      <c r="I232" s="121"/>
      <c r="J232" s="121"/>
      <c r="K232" s="121"/>
    </row>
    <row r="233" spans="1:11" x14ac:dyDescent="0.25">
      <c r="A233" s="39"/>
      <c r="B233" s="35"/>
      <c r="C233" s="35"/>
      <c r="D233" s="156"/>
      <c r="E233" s="121"/>
      <c r="F233" s="121"/>
      <c r="G233" s="121"/>
      <c r="H233" s="121"/>
      <c r="I233" s="121"/>
      <c r="J233" s="121"/>
      <c r="K233" s="121"/>
    </row>
    <row r="234" spans="1:11" x14ac:dyDescent="0.25">
      <c r="A234" s="39"/>
      <c r="B234" s="35"/>
      <c r="C234" s="35"/>
      <c r="D234" s="156"/>
      <c r="E234" s="121"/>
      <c r="F234" s="121"/>
      <c r="G234" s="121"/>
      <c r="H234" s="121"/>
      <c r="I234" s="121"/>
      <c r="J234" s="121"/>
      <c r="K234" s="121"/>
    </row>
    <row r="235" spans="1:11" x14ac:dyDescent="0.25">
      <c r="A235" s="39"/>
      <c r="B235" s="35"/>
      <c r="C235" s="35"/>
      <c r="D235" s="156"/>
      <c r="E235" s="121"/>
      <c r="F235" s="121"/>
      <c r="G235" s="121"/>
      <c r="H235" s="121"/>
      <c r="I235" s="121"/>
      <c r="J235" s="121"/>
      <c r="K235" s="121"/>
    </row>
    <row r="236" spans="1:11" x14ac:dyDescent="0.25">
      <c r="A236" s="39"/>
      <c r="B236" s="35"/>
      <c r="C236" s="35"/>
      <c r="D236" s="156"/>
      <c r="E236" s="121"/>
      <c r="F236" s="121"/>
      <c r="G236" s="121"/>
      <c r="H236" s="121"/>
      <c r="I236" s="121"/>
      <c r="J236" s="121"/>
      <c r="K236" s="121"/>
    </row>
    <row r="237" spans="1:11" x14ac:dyDescent="0.25">
      <c r="A237" s="39"/>
      <c r="B237" s="35"/>
      <c r="C237" s="35"/>
      <c r="D237" s="156"/>
      <c r="E237" s="121"/>
      <c r="F237" s="121"/>
      <c r="G237" s="121"/>
      <c r="H237" s="121"/>
      <c r="I237" s="121"/>
      <c r="J237" s="121"/>
      <c r="K237" s="121"/>
    </row>
    <row r="238" spans="1:11" x14ac:dyDescent="0.25">
      <c r="A238" s="39"/>
      <c r="B238" s="35"/>
      <c r="C238" s="35"/>
      <c r="D238" s="156"/>
      <c r="E238" s="121"/>
      <c r="F238" s="121"/>
      <c r="G238" s="121"/>
      <c r="H238" s="121"/>
      <c r="I238" s="121"/>
      <c r="J238" s="121"/>
      <c r="K238" s="121"/>
    </row>
    <row r="239" spans="1:11" x14ac:dyDescent="0.25">
      <c r="A239" s="39"/>
      <c r="B239" s="35"/>
      <c r="C239" s="35"/>
      <c r="D239" s="156"/>
      <c r="E239" s="121"/>
      <c r="F239" s="121"/>
      <c r="G239" s="121"/>
      <c r="H239" s="121"/>
      <c r="I239" s="121"/>
      <c r="J239" s="121"/>
      <c r="K239" s="121"/>
    </row>
    <row r="240" spans="1:11" x14ac:dyDescent="0.25">
      <c r="A240" s="39"/>
      <c r="B240" s="35"/>
      <c r="C240" s="35"/>
      <c r="D240" s="156"/>
      <c r="E240" s="121"/>
      <c r="F240" s="121"/>
      <c r="G240" s="121"/>
      <c r="H240" s="121"/>
      <c r="I240" s="121"/>
      <c r="J240" s="121"/>
      <c r="K240" s="121"/>
    </row>
    <row r="241" spans="1:11" x14ac:dyDescent="0.25">
      <c r="A241" s="39"/>
      <c r="B241" s="35"/>
      <c r="C241" s="35"/>
      <c r="D241" s="156"/>
      <c r="E241" s="121"/>
      <c r="F241" s="121"/>
      <c r="G241" s="121"/>
      <c r="H241" s="121"/>
      <c r="I241" s="121"/>
      <c r="J241" s="121"/>
      <c r="K241" s="121"/>
    </row>
    <row r="242" spans="1:11" x14ac:dyDescent="0.25">
      <c r="A242" s="39"/>
      <c r="B242" s="35"/>
      <c r="C242" s="35"/>
      <c r="D242" s="156"/>
      <c r="E242" s="121"/>
      <c r="F242" s="121"/>
      <c r="G242" s="121"/>
      <c r="H242" s="121"/>
      <c r="I242" s="121"/>
      <c r="J242" s="121"/>
      <c r="K242" s="121"/>
    </row>
    <row r="243" spans="1:11" x14ac:dyDescent="0.25">
      <c r="A243" s="39"/>
      <c r="B243" s="35"/>
      <c r="C243" s="35"/>
      <c r="D243" s="156"/>
      <c r="E243" s="121"/>
      <c r="F243" s="121"/>
      <c r="G243" s="121"/>
      <c r="H243" s="121"/>
      <c r="I243" s="121"/>
      <c r="J243" s="121"/>
      <c r="K243" s="121"/>
    </row>
    <row r="244" spans="1:11" x14ac:dyDescent="0.25">
      <c r="A244" s="39"/>
      <c r="B244" s="35"/>
      <c r="C244" s="35"/>
      <c r="D244" s="156"/>
      <c r="E244" s="121"/>
      <c r="F244" s="121"/>
      <c r="G244" s="121"/>
      <c r="H244" s="121"/>
      <c r="I244" s="121"/>
      <c r="J244" s="121"/>
      <c r="K244" s="121"/>
    </row>
    <row r="245" spans="1:11" x14ac:dyDescent="0.25">
      <c r="A245" s="39"/>
      <c r="B245" s="35"/>
      <c r="C245" s="35"/>
      <c r="D245" s="156"/>
      <c r="E245" s="121"/>
      <c r="F245" s="121"/>
      <c r="G245" s="121"/>
      <c r="H245" s="121"/>
      <c r="I245" s="121"/>
      <c r="J245" s="121"/>
      <c r="K245" s="121"/>
    </row>
    <row r="246" spans="1:11" x14ac:dyDescent="0.25">
      <c r="A246" s="39"/>
      <c r="B246" s="35"/>
      <c r="C246" s="35"/>
      <c r="D246" s="156"/>
      <c r="E246" s="121"/>
      <c r="F246" s="121"/>
      <c r="G246" s="121"/>
      <c r="H246" s="121"/>
      <c r="I246" s="121"/>
      <c r="J246" s="121"/>
      <c r="K246" s="121"/>
    </row>
    <row r="247" spans="1:11" x14ac:dyDescent="0.25">
      <c r="A247" s="39"/>
      <c r="B247" s="35"/>
      <c r="C247" s="35"/>
      <c r="D247" s="156"/>
      <c r="E247" s="121"/>
      <c r="F247" s="121"/>
      <c r="G247" s="121"/>
      <c r="H247" s="121"/>
      <c r="I247" s="121"/>
      <c r="J247" s="121"/>
      <c r="K247" s="121"/>
    </row>
    <row r="248" spans="1:11" x14ac:dyDescent="0.25">
      <c r="A248" s="39"/>
      <c r="B248" s="35"/>
      <c r="C248" s="35"/>
      <c r="D248" s="156"/>
      <c r="E248" s="121"/>
      <c r="F248" s="121"/>
      <c r="G248" s="121"/>
      <c r="H248" s="121"/>
      <c r="I248" s="121"/>
      <c r="J248" s="121"/>
      <c r="K248" s="121"/>
    </row>
    <row r="249" spans="1:11" x14ac:dyDescent="0.25">
      <c r="A249" s="39"/>
      <c r="B249" s="35"/>
      <c r="C249" s="35"/>
      <c r="D249" s="156"/>
      <c r="E249" s="121"/>
      <c r="F249" s="121"/>
      <c r="G249" s="121"/>
      <c r="H249" s="121"/>
      <c r="I249" s="121"/>
      <c r="J249" s="121"/>
      <c r="K249" s="121"/>
    </row>
    <row r="250" spans="1:11" x14ac:dyDescent="0.25">
      <c r="A250" s="39"/>
      <c r="B250" s="35"/>
      <c r="C250" s="35"/>
      <c r="D250" s="156"/>
      <c r="E250" s="121"/>
      <c r="F250" s="121"/>
      <c r="G250" s="121"/>
      <c r="H250" s="121"/>
      <c r="I250" s="121"/>
      <c r="J250" s="121"/>
      <c r="K250" s="121"/>
    </row>
    <row r="251" spans="1:11" x14ac:dyDescent="0.25">
      <c r="A251" s="39"/>
      <c r="B251" s="35"/>
      <c r="C251" s="35"/>
      <c r="D251" s="156"/>
      <c r="E251" s="121"/>
      <c r="F251" s="121"/>
      <c r="G251" s="121"/>
      <c r="H251" s="121"/>
      <c r="I251" s="121"/>
      <c r="J251" s="121"/>
      <c r="K251" s="121"/>
    </row>
    <row r="252" spans="1:11" x14ac:dyDescent="0.25">
      <c r="A252" s="39"/>
      <c r="B252" s="35"/>
      <c r="C252" s="35"/>
      <c r="D252" s="156"/>
      <c r="E252" s="121"/>
      <c r="F252" s="121"/>
      <c r="G252" s="121"/>
      <c r="H252" s="121"/>
      <c r="I252" s="121"/>
      <c r="J252" s="121"/>
      <c r="K252" s="121"/>
    </row>
    <row r="253" spans="1:11" x14ac:dyDescent="0.25">
      <c r="A253" s="39"/>
      <c r="B253" s="35"/>
      <c r="C253" s="35"/>
      <c r="D253" s="156"/>
      <c r="E253" s="121"/>
      <c r="F253" s="121"/>
      <c r="G253" s="121"/>
      <c r="H253" s="121"/>
      <c r="I253" s="121"/>
      <c r="J253" s="121"/>
      <c r="K253" s="121"/>
    </row>
    <row r="254" spans="1:11" x14ac:dyDescent="0.25">
      <c r="A254" s="39"/>
      <c r="B254" s="35"/>
      <c r="C254" s="35"/>
      <c r="D254" s="156"/>
      <c r="E254" s="121"/>
      <c r="F254" s="121"/>
      <c r="G254" s="121"/>
      <c r="H254" s="121"/>
      <c r="I254" s="121"/>
      <c r="J254" s="121"/>
      <c r="K254" s="121"/>
    </row>
    <row r="255" spans="1:11" x14ac:dyDescent="0.25">
      <c r="A255" s="39"/>
      <c r="B255" s="35"/>
      <c r="C255" s="35"/>
      <c r="D255" s="156"/>
      <c r="E255" s="121"/>
      <c r="F255" s="121"/>
      <c r="G255" s="121"/>
      <c r="H255" s="121"/>
      <c r="I255" s="121"/>
      <c r="J255" s="121"/>
      <c r="K255" s="121"/>
    </row>
    <row r="256" spans="1:11" x14ac:dyDescent="0.25">
      <c r="A256" s="39"/>
      <c r="B256" s="35"/>
      <c r="C256" s="35"/>
      <c r="D256" s="156"/>
      <c r="E256" s="121"/>
      <c r="F256" s="121"/>
      <c r="G256" s="121"/>
      <c r="H256" s="121"/>
      <c r="I256" s="121"/>
      <c r="J256" s="121"/>
      <c r="K256" s="121"/>
    </row>
    <row r="257" spans="1:11" x14ac:dyDescent="0.25">
      <c r="A257" s="39"/>
      <c r="B257" s="35"/>
      <c r="C257" s="35"/>
      <c r="D257" s="156"/>
      <c r="E257" s="121"/>
      <c r="F257" s="121"/>
      <c r="G257" s="121"/>
      <c r="H257" s="121"/>
      <c r="I257" s="121"/>
      <c r="J257" s="121"/>
      <c r="K257" s="121"/>
    </row>
    <row r="258" spans="1:11" x14ac:dyDescent="0.25">
      <c r="A258" s="39"/>
      <c r="B258" s="35"/>
      <c r="C258" s="35"/>
      <c r="D258" s="156"/>
      <c r="E258" s="121"/>
      <c r="F258" s="121"/>
      <c r="G258" s="121"/>
      <c r="H258" s="121"/>
      <c r="I258" s="121"/>
      <c r="J258" s="121"/>
      <c r="K258" s="121"/>
    </row>
    <row r="259" spans="1:11" x14ac:dyDescent="0.25">
      <c r="A259" s="39"/>
      <c r="B259" s="35"/>
      <c r="C259" s="35"/>
      <c r="D259" s="156"/>
      <c r="E259" s="121"/>
      <c r="F259" s="121"/>
      <c r="G259" s="121"/>
      <c r="H259" s="121"/>
      <c r="I259" s="121"/>
      <c r="J259" s="121"/>
      <c r="K259" s="121"/>
    </row>
    <row r="260" spans="1:11" x14ac:dyDescent="0.25">
      <c r="A260" s="39"/>
      <c r="B260" s="35"/>
      <c r="C260" s="35"/>
      <c r="D260" s="156"/>
      <c r="E260" s="121"/>
      <c r="F260" s="121"/>
      <c r="G260" s="121"/>
      <c r="H260" s="121"/>
      <c r="I260" s="121"/>
      <c r="J260" s="121"/>
      <c r="K260" s="121"/>
    </row>
    <row r="261" spans="1:11" x14ac:dyDescent="0.25">
      <c r="A261" s="39"/>
      <c r="B261" s="35"/>
      <c r="C261" s="35"/>
      <c r="D261" s="156"/>
      <c r="E261" s="121"/>
      <c r="F261" s="121"/>
      <c r="G261" s="121"/>
      <c r="H261" s="121"/>
      <c r="I261" s="121"/>
      <c r="J261" s="121"/>
      <c r="K261" s="121"/>
    </row>
    <row r="262" spans="1:11" x14ac:dyDescent="0.25">
      <c r="A262" s="39"/>
      <c r="B262" s="35"/>
      <c r="C262" s="35"/>
      <c r="D262" s="156"/>
      <c r="E262" s="121"/>
      <c r="F262" s="121"/>
      <c r="G262" s="121"/>
      <c r="H262" s="121"/>
      <c r="I262" s="121"/>
      <c r="J262" s="121"/>
      <c r="K262" s="121"/>
    </row>
    <row r="263" spans="1:11" x14ac:dyDescent="0.25">
      <c r="A263" s="39"/>
      <c r="B263" s="35"/>
      <c r="C263" s="35"/>
      <c r="D263" s="156"/>
      <c r="E263" s="121"/>
      <c r="F263" s="121"/>
      <c r="G263" s="121"/>
      <c r="H263" s="121"/>
      <c r="I263" s="121"/>
      <c r="J263" s="121"/>
      <c r="K263" s="121"/>
    </row>
    <row r="264" spans="1:11" x14ac:dyDescent="0.25">
      <c r="A264" s="39"/>
      <c r="B264" s="35"/>
      <c r="C264" s="35"/>
      <c r="D264" s="156"/>
      <c r="E264" s="121"/>
      <c r="F264" s="121"/>
      <c r="G264" s="121"/>
      <c r="H264" s="121"/>
      <c r="I264" s="121"/>
      <c r="J264" s="121"/>
      <c r="K264" s="121"/>
    </row>
    <row r="265" spans="1:11" x14ac:dyDescent="0.25">
      <c r="A265" s="39"/>
      <c r="B265" s="35"/>
      <c r="C265" s="35"/>
      <c r="D265" s="156"/>
      <c r="E265" s="121"/>
      <c r="F265" s="121"/>
      <c r="G265" s="121"/>
      <c r="H265" s="121"/>
      <c r="I265" s="121"/>
      <c r="J265" s="121"/>
      <c r="K265" s="121"/>
    </row>
    <row r="266" spans="1:11" x14ac:dyDescent="0.25">
      <c r="A266" s="39"/>
      <c r="B266" s="35"/>
      <c r="C266" s="35"/>
      <c r="D266" s="156"/>
      <c r="E266" s="121"/>
      <c r="F266" s="121"/>
      <c r="G266" s="121"/>
      <c r="H266" s="121"/>
      <c r="I266" s="121"/>
      <c r="J266" s="121"/>
      <c r="K266" s="121"/>
    </row>
    <row r="267" spans="1:11" x14ac:dyDescent="0.25">
      <c r="A267" s="39"/>
      <c r="B267" s="35"/>
      <c r="C267" s="35"/>
      <c r="D267" s="156"/>
      <c r="E267" s="121"/>
      <c r="F267" s="121"/>
      <c r="G267" s="121"/>
      <c r="H267" s="121"/>
      <c r="I267" s="121"/>
      <c r="J267" s="121"/>
      <c r="K267" s="121"/>
    </row>
    <row r="268" spans="1:11" x14ac:dyDescent="0.25">
      <c r="A268" s="39"/>
      <c r="B268" s="35"/>
      <c r="C268" s="35"/>
      <c r="D268" s="156"/>
      <c r="E268" s="121"/>
      <c r="F268" s="121"/>
      <c r="G268" s="121"/>
      <c r="H268" s="121"/>
      <c r="I268" s="121"/>
      <c r="J268" s="121"/>
      <c r="K268" s="121"/>
    </row>
    <row r="269" spans="1:11" x14ac:dyDescent="0.25">
      <c r="A269" s="39"/>
      <c r="B269" s="35"/>
      <c r="C269" s="35"/>
      <c r="D269" s="156"/>
      <c r="E269" s="121"/>
      <c r="F269" s="121"/>
      <c r="G269" s="121"/>
      <c r="H269" s="121"/>
      <c r="I269" s="121"/>
      <c r="J269" s="121"/>
      <c r="K269" s="121"/>
    </row>
    <row r="270" spans="1:11" x14ac:dyDescent="0.25">
      <c r="A270" s="39"/>
      <c r="B270" s="35"/>
      <c r="C270" s="35"/>
      <c r="D270" s="156"/>
      <c r="E270" s="121"/>
      <c r="F270" s="121"/>
      <c r="G270" s="121"/>
      <c r="H270" s="121"/>
      <c r="I270" s="121"/>
      <c r="J270" s="121"/>
      <c r="K270" s="121"/>
    </row>
    <row r="271" spans="1:11" x14ac:dyDescent="0.25">
      <c r="A271" s="39"/>
      <c r="B271" s="35"/>
      <c r="C271" s="35"/>
      <c r="D271" s="156"/>
      <c r="E271" s="121"/>
      <c r="F271" s="121"/>
      <c r="G271" s="121"/>
      <c r="H271" s="121"/>
      <c r="I271" s="121"/>
      <c r="J271" s="121"/>
      <c r="K271" s="121"/>
    </row>
    <row r="272" spans="1:11" x14ac:dyDescent="0.25">
      <c r="A272" s="39"/>
      <c r="B272" s="35"/>
      <c r="C272" s="35"/>
      <c r="D272" s="156"/>
      <c r="E272" s="121"/>
      <c r="F272" s="121"/>
      <c r="G272" s="121"/>
      <c r="H272" s="121"/>
      <c r="I272" s="121"/>
      <c r="J272" s="121"/>
      <c r="K272" s="121"/>
    </row>
    <row r="273" spans="1:11" x14ac:dyDescent="0.25">
      <c r="A273" s="39"/>
      <c r="B273" s="35"/>
      <c r="C273" s="35"/>
      <c r="D273" s="156"/>
      <c r="E273" s="121"/>
      <c r="F273" s="121"/>
      <c r="G273" s="121"/>
      <c r="H273" s="121"/>
      <c r="I273" s="121"/>
      <c r="J273" s="121"/>
      <c r="K273" s="121"/>
    </row>
    <row r="274" spans="1:11" x14ac:dyDescent="0.25">
      <c r="A274" s="39"/>
      <c r="B274" s="35"/>
      <c r="C274" s="35"/>
      <c r="D274" s="156"/>
      <c r="E274" s="121"/>
      <c r="F274" s="121"/>
      <c r="G274" s="121"/>
      <c r="H274" s="121"/>
      <c r="I274" s="121"/>
      <c r="J274" s="121"/>
      <c r="K274" s="121"/>
    </row>
    <row r="275" spans="1:11" x14ac:dyDescent="0.25">
      <c r="A275" s="39"/>
      <c r="B275" s="35"/>
      <c r="C275" s="35"/>
      <c r="D275" s="156"/>
      <c r="E275" s="121"/>
      <c r="F275" s="121"/>
      <c r="G275" s="121"/>
      <c r="H275" s="121"/>
      <c r="I275" s="121"/>
      <c r="J275" s="121"/>
      <c r="K275" s="121"/>
    </row>
    <row r="276" spans="1:11" x14ac:dyDescent="0.25">
      <c r="A276" s="39"/>
      <c r="B276" s="35"/>
      <c r="C276" s="35"/>
      <c r="D276" s="156"/>
      <c r="E276" s="121"/>
      <c r="F276" s="121"/>
      <c r="G276" s="121"/>
      <c r="H276" s="121"/>
      <c r="I276" s="121"/>
      <c r="J276" s="121"/>
      <c r="K276" s="121"/>
    </row>
    <row r="277" spans="1:11" x14ac:dyDescent="0.25">
      <c r="A277" s="39"/>
      <c r="B277" s="35"/>
      <c r="C277" s="35"/>
      <c r="D277" s="156"/>
      <c r="E277" s="121"/>
      <c r="F277" s="121"/>
      <c r="G277" s="121"/>
      <c r="H277" s="121"/>
      <c r="I277" s="121"/>
      <c r="J277" s="121"/>
      <c r="K277" s="121"/>
    </row>
    <row r="278" spans="1:11" x14ac:dyDescent="0.25">
      <c r="A278" s="39"/>
      <c r="B278" s="35"/>
      <c r="C278" s="35"/>
      <c r="D278" s="156"/>
      <c r="E278" s="121"/>
      <c r="F278" s="121"/>
      <c r="G278" s="121"/>
      <c r="H278" s="121"/>
      <c r="I278" s="121"/>
      <c r="J278" s="121"/>
      <c r="K278" s="121"/>
    </row>
    <row r="279" spans="1:11" x14ac:dyDescent="0.25">
      <c r="A279" s="39"/>
      <c r="B279" s="35"/>
      <c r="C279" s="35"/>
      <c r="D279" s="156"/>
      <c r="E279" s="121"/>
      <c r="F279" s="121"/>
      <c r="G279" s="121"/>
      <c r="H279" s="121"/>
      <c r="I279" s="121"/>
      <c r="J279" s="121"/>
      <c r="K279" s="121"/>
    </row>
    <row r="280" spans="1:11" x14ac:dyDescent="0.25">
      <c r="A280" s="39"/>
      <c r="B280" s="35"/>
      <c r="C280" s="35"/>
      <c r="D280" s="156"/>
      <c r="E280" s="121"/>
      <c r="F280" s="121"/>
      <c r="G280" s="121"/>
      <c r="H280" s="121"/>
      <c r="I280" s="121"/>
      <c r="J280" s="121"/>
      <c r="K280" s="121"/>
    </row>
    <row r="281" spans="1:11" x14ac:dyDescent="0.25">
      <c r="A281" s="162"/>
      <c r="B281" s="153"/>
      <c r="C281" s="153"/>
      <c r="D281" s="157"/>
      <c r="E281" s="121"/>
      <c r="F281" s="121"/>
      <c r="G281" s="121"/>
      <c r="H281" s="121"/>
      <c r="I281" s="121"/>
      <c r="J281" s="121"/>
      <c r="K281" s="121"/>
    </row>
    <row r="282" spans="1:11" x14ac:dyDescent="0.25">
      <c r="A282" s="162"/>
      <c r="B282" s="153"/>
      <c r="C282" s="153"/>
      <c r="D282" s="157"/>
      <c r="E282" s="121"/>
      <c r="F282" s="121"/>
      <c r="G282" s="121"/>
      <c r="H282" s="121"/>
      <c r="I282" s="121"/>
      <c r="J282" s="121"/>
      <c r="K282" s="121"/>
    </row>
    <row r="283" spans="1:11" x14ac:dyDescent="0.25">
      <c r="A283" s="162"/>
      <c r="B283" s="153"/>
      <c r="C283" s="153"/>
      <c r="D283" s="157"/>
      <c r="E283" s="121"/>
      <c r="F283" s="121"/>
      <c r="G283" s="121"/>
      <c r="H283" s="121"/>
      <c r="I283" s="121"/>
      <c r="J283" s="121"/>
      <c r="K283" s="121"/>
    </row>
    <row r="284" spans="1:11" x14ac:dyDescent="0.25">
      <c r="A284" s="162"/>
      <c r="B284" s="153"/>
      <c r="C284" s="153"/>
      <c r="D284" s="157"/>
      <c r="E284" s="121"/>
      <c r="F284" s="121"/>
      <c r="G284" s="121"/>
      <c r="H284" s="121"/>
      <c r="I284" s="121"/>
      <c r="J284" s="121"/>
      <c r="K284" s="121"/>
    </row>
    <row r="285" spans="1:11" x14ac:dyDescent="0.25">
      <c r="A285" s="162"/>
      <c r="B285" s="153"/>
      <c r="C285" s="153"/>
      <c r="D285" s="157"/>
      <c r="E285" s="121"/>
      <c r="F285" s="121"/>
      <c r="G285" s="121"/>
      <c r="H285" s="121"/>
      <c r="I285" s="121"/>
      <c r="J285" s="121"/>
      <c r="K285" s="121"/>
    </row>
    <row r="286" spans="1:11" x14ac:dyDescent="0.25">
      <c r="A286" s="162"/>
      <c r="B286" s="153"/>
      <c r="C286" s="153"/>
      <c r="D286" s="157"/>
      <c r="E286" s="121"/>
      <c r="F286" s="121"/>
      <c r="G286" s="121"/>
      <c r="H286" s="121"/>
      <c r="I286" s="121"/>
      <c r="J286" s="121"/>
      <c r="K286" s="121"/>
    </row>
    <row r="287" spans="1:11" x14ac:dyDescent="0.25">
      <c r="A287" s="162"/>
      <c r="B287" s="153"/>
      <c r="C287" s="153"/>
      <c r="D287" s="157"/>
      <c r="E287" s="121"/>
      <c r="F287" s="121"/>
      <c r="G287" s="121"/>
      <c r="H287" s="121"/>
      <c r="I287" s="121"/>
      <c r="J287" s="121"/>
      <c r="K287" s="121"/>
    </row>
    <row r="288" spans="1:11" x14ac:dyDescent="0.25">
      <c r="A288" s="162"/>
      <c r="B288" s="153"/>
      <c r="C288" s="153"/>
      <c r="D288" s="157"/>
      <c r="E288" s="121"/>
      <c r="F288" s="121"/>
      <c r="G288" s="121"/>
      <c r="H288" s="121"/>
      <c r="I288" s="121"/>
      <c r="J288" s="121"/>
      <c r="K288" s="121"/>
    </row>
    <row r="289" spans="1:11" x14ac:dyDescent="0.25">
      <c r="A289" s="162"/>
      <c r="B289" s="153"/>
      <c r="C289" s="153"/>
      <c r="D289" s="157"/>
      <c r="E289" s="121"/>
      <c r="F289" s="121"/>
      <c r="G289" s="121"/>
      <c r="H289" s="121"/>
      <c r="I289" s="121"/>
      <c r="J289" s="121"/>
      <c r="K289" s="121"/>
    </row>
    <row r="290" spans="1:11" x14ac:dyDescent="0.25">
      <c r="A290" s="162"/>
      <c r="B290" s="153"/>
      <c r="C290" s="153"/>
      <c r="D290" s="157"/>
      <c r="E290" s="121"/>
      <c r="F290" s="121"/>
      <c r="G290" s="121"/>
      <c r="H290" s="121"/>
      <c r="I290" s="121"/>
      <c r="J290" s="121"/>
      <c r="K290" s="121"/>
    </row>
    <row r="291" spans="1:11" x14ac:dyDescent="0.25">
      <c r="A291" s="162"/>
      <c r="B291" s="153"/>
      <c r="C291" s="153"/>
      <c r="D291" s="157"/>
      <c r="E291" s="121"/>
      <c r="F291" s="121"/>
      <c r="G291" s="121"/>
      <c r="H291" s="121"/>
      <c r="I291" s="121"/>
      <c r="J291" s="121"/>
      <c r="K291" s="121"/>
    </row>
    <row r="292" spans="1:11" x14ac:dyDescent="0.25">
      <c r="A292" s="162"/>
      <c r="B292" s="153"/>
      <c r="C292" s="153"/>
      <c r="D292" s="157"/>
      <c r="E292" s="121"/>
      <c r="F292" s="121"/>
      <c r="G292" s="121"/>
      <c r="H292" s="121"/>
      <c r="I292" s="121"/>
      <c r="J292" s="121"/>
      <c r="K292" s="121"/>
    </row>
    <row r="293" spans="1:11" x14ac:dyDescent="0.25">
      <c r="A293" s="162"/>
      <c r="B293" s="153"/>
      <c r="C293" s="153"/>
      <c r="D293" s="157"/>
      <c r="E293" s="121"/>
      <c r="F293" s="121"/>
      <c r="G293" s="121"/>
      <c r="H293" s="121"/>
      <c r="I293" s="121"/>
      <c r="J293" s="121"/>
      <c r="K293" s="121"/>
    </row>
    <row r="294" spans="1:11" x14ac:dyDescent="0.25">
      <c r="A294" s="162"/>
      <c r="B294" s="153"/>
      <c r="C294" s="153"/>
      <c r="D294" s="157"/>
      <c r="E294" s="121"/>
      <c r="F294" s="121"/>
      <c r="G294" s="121"/>
      <c r="H294" s="121"/>
      <c r="I294" s="121"/>
      <c r="J294" s="121"/>
      <c r="K294" s="121"/>
    </row>
    <row r="295" spans="1:11" x14ac:dyDescent="0.25">
      <c r="A295" s="162"/>
      <c r="B295" s="153"/>
      <c r="C295" s="153"/>
      <c r="D295" s="157"/>
      <c r="E295" s="121"/>
      <c r="F295" s="121"/>
      <c r="G295" s="121"/>
      <c r="H295" s="121"/>
      <c r="I295" s="121"/>
      <c r="J295" s="121"/>
      <c r="K295" s="121"/>
    </row>
    <row r="296" spans="1:11" x14ac:dyDescent="0.25">
      <c r="A296" s="162"/>
      <c r="B296" s="153"/>
      <c r="C296" s="153"/>
      <c r="D296" s="157"/>
      <c r="E296" s="121"/>
      <c r="F296" s="121"/>
      <c r="G296" s="121"/>
      <c r="H296" s="121"/>
      <c r="I296" s="121"/>
      <c r="J296" s="121"/>
      <c r="K296" s="121"/>
    </row>
    <row r="297" spans="1:11" x14ac:dyDescent="0.25">
      <c r="A297" s="162"/>
      <c r="B297" s="153"/>
      <c r="C297" s="153"/>
      <c r="D297" s="157"/>
      <c r="E297" s="121"/>
      <c r="F297" s="121"/>
      <c r="G297" s="121"/>
      <c r="H297" s="121"/>
      <c r="I297" s="121"/>
      <c r="J297" s="121"/>
      <c r="K297" s="121"/>
    </row>
    <row r="298" spans="1:11" x14ac:dyDescent="0.25">
      <c r="A298" s="162"/>
      <c r="B298" s="153"/>
      <c r="C298" s="153"/>
      <c r="D298" s="157"/>
      <c r="E298" s="121"/>
      <c r="F298" s="121"/>
      <c r="G298" s="121"/>
      <c r="H298" s="121"/>
      <c r="I298" s="121"/>
      <c r="J298" s="121"/>
      <c r="K298" s="121"/>
    </row>
    <row r="299" spans="1:11" x14ac:dyDescent="0.25">
      <c r="A299" s="162"/>
      <c r="B299" s="153"/>
      <c r="C299" s="153"/>
      <c r="D299" s="157"/>
      <c r="E299" s="121"/>
      <c r="F299" s="121"/>
      <c r="G299" s="121"/>
      <c r="H299" s="121"/>
      <c r="I299" s="121"/>
      <c r="J299" s="121"/>
      <c r="K299" s="121"/>
    </row>
    <row r="300" spans="1:11" x14ac:dyDescent="0.25">
      <c r="A300" s="162"/>
      <c r="B300" s="153"/>
      <c r="C300" s="153"/>
      <c r="D300" s="157"/>
      <c r="E300" s="121"/>
      <c r="F300" s="121"/>
      <c r="G300" s="121"/>
      <c r="H300" s="121"/>
      <c r="I300" s="121"/>
      <c r="J300" s="121"/>
      <c r="K300" s="121"/>
    </row>
    <row r="301" spans="1:11" x14ac:dyDescent="0.25">
      <c r="A301" s="162"/>
      <c r="B301" s="153"/>
      <c r="C301" s="153"/>
      <c r="D301" s="157"/>
      <c r="E301" s="121"/>
      <c r="F301" s="121"/>
      <c r="G301" s="121"/>
      <c r="H301" s="121"/>
      <c r="I301" s="121"/>
      <c r="J301" s="121"/>
    </row>
    <row r="302" spans="1:11" x14ac:dyDescent="0.25">
      <c r="A302" s="162"/>
      <c r="B302" s="153"/>
      <c r="C302" s="153"/>
      <c r="D302" s="157"/>
      <c r="E302" s="121"/>
      <c r="F302" s="121"/>
      <c r="G302" s="121"/>
      <c r="H302" s="121"/>
      <c r="I302" s="121"/>
      <c r="J302" s="121"/>
    </row>
    <row r="303" spans="1:11" x14ac:dyDescent="0.25">
      <c r="A303" s="162"/>
      <c r="B303" s="153"/>
      <c r="C303" s="153"/>
      <c r="D303" s="157"/>
      <c r="E303" s="121"/>
      <c r="F303" s="121"/>
      <c r="G303" s="121"/>
      <c r="H303" s="121"/>
      <c r="I303" s="121"/>
      <c r="J303" s="121"/>
    </row>
    <row r="304" spans="1:11" x14ac:dyDescent="0.25">
      <c r="A304" s="162"/>
      <c r="B304" s="153"/>
      <c r="C304" s="153"/>
      <c r="D304" s="157"/>
      <c r="E304" s="121"/>
      <c r="F304" s="121"/>
      <c r="G304" s="121"/>
      <c r="H304" s="121"/>
      <c r="I304" s="121"/>
      <c r="J304" s="121"/>
    </row>
    <row r="305" spans="1:10" x14ac:dyDescent="0.25">
      <c r="A305" s="162"/>
      <c r="B305" s="153"/>
      <c r="C305" s="153"/>
      <c r="D305" s="157"/>
      <c r="E305" s="121"/>
      <c r="F305" s="121"/>
      <c r="G305" s="121"/>
      <c r="H305" s="121"/>
      <c r="I305" s="121"/>
      <c r="J305" s="121"/>
    </row>
    <row r="306" spans="1:10" x14ac:dyDescent="0.25">
      <c r="A306" s="162"/>
      <c r="B306" s="153"/>
      <c r="C306" s="153"/>
      <c r="D306" s="157"/>
      <c r="E306" s="121"/>
      <c r="F306" s="121"/>
      <c r="G306" s="121"/>
      <c r="H306" s="121"/>
      <c r="I306" s="121"/>
      <c r="J306" s="121"/>
    </row>
    <row r="307" spans="1:10" x14ac:dyDescent="0.25">
      <c r="A307" s="162"/>
      <c r="B307" s="153"/>
      <c r="C307" s="153"/>
      <c r="D307" s="157"/>
      <c r="E307" s="121"/>
      <c r="F307" s="121"/>
      <c r="G307" s="121"/>
      <c r="H307" s="121"/>
      <c r="I307" s="121"/>
      <c r="J307" s="121"/>
    </row>
    <row r="308" spans="1:10" x14ac:dyDescent="0.25">
      <c r="A308" s="162"/>
      <c r="B308" s="153"/>
      <c r="C308" s="153"/>
      <c r="D308" s="157"/>
      <c r="E308" s="121"/>
      <c r="F308" s="121"/>
      <c r="G308" s="121"/>
      <c r="H308" s="121"/>
      <c r="I308" s="121"/>
      <c r="J308" s="121"/>
    </row>
    <row r="309" spans="1:10" x14ac:dyDescent="0.25">
      <c r="A309" s="162"/>
      <c r="B309" s="153"/>
      <c r="C309" s="153"/>
      <c r="D309" s="157"/>
      <c r="E309" s="121"/>
      <c r="F309" s="121"/>
      <c r="G309" s="121"/>
      <c r="H309" s="121"/>
      <c r="I309" s="121"/>
      <c r="J309" s="121"/>
    </row>
    <row r="310" spans="1:10" x14ac:dyDescent="0.25">
      <c r="A310" s="162"/>
      <c r="B310" s="153"/>
      <c r="C310" s="153"/>
      <c r="D310" s="157"/>
      <c r="E310" s="121"/>
      <c r="F310" s="121"/>
      <c r="G310" s="121"/>
      <c r="H310" s="121"/>
      <c r="I310" s="121"/>
      <c r="J310" s="121"/>
    </row>
    <row r="311" spans="1:10" x14ac:dyDescent="0.25">
      <c r="A311" s="162"/>
      <c r="B311" s="153"/>
      <c r="C311" s="153"/>
      <c r="D311" s="157"/>
      <c r="E311" s="121"/>
      <c r="F311" s="121"/>
      <c r="G311" s="121"/>
      <c r="H311" s="121"/>
      <c r="I311" s="121"/>
      <c r="J311" s="121"/>
    </row>
    <row r="312" spans="1:10" x14ac:dyDescent="0.25">
      <c r="A312" s="162"/>
      <c r="B312" s="153"/>
      <c r="C312" s="153"/>
      <c r="D312" s="157"/>
      <c r="E312" s="121"/>
      <c r="F312" s="121"/>
      <c r="G312" s="121"/>
      <c r="H312" s="121"/>
      <c r="I312" s="121"/>
      <c r="J312" s="121"/>
    </row>
    <row r="313" spans="1:10" x14ac:dyDescent="0.25">
      <c r="A313" s="162"/>
      <c r="B313" s="153"/>
      <c r="C313" s="153"/>
      <c r="D313" s="157"/>
      <c r="E313" s="121"/>
      <c r="F313" s="121"/>
      <c r="G313" s="121"/>
      <c r="H313" s="121"/>
      <c r="I313" s="121"/>
      <c r="J313" s="121"/>
    </row>
    <row r="314" spans="1:10" x14ac:dyDescent="0.25">
      <c r="A314" s="162"/>
      <c r="B314" s="153"/>
      <c r="C314" s="153"/>
      <c r="D314" s="157"/>
      <c r="E314" s="121"/>
      <c r="F314" s="121"/>
      <c r="G314" s="121"/>
      <c r="H314" s="121"/>
      <c r="I314" s="121"/>
      <c r="J314" s="121"/>
    </row>
    <row r="1041990" spans="10:10" x14ac:dyDescent="0.25">
      <c r="J1041990" s="115"/>
    </row>
  </sheetData>
  <sortState xmlns:xlrd2="http://schemas.microsoft.com/office/spreadsheetml/2017/richdata2" ref="A8:J54">
    <sortCondition ref="F8:F54"/>
  </sortState>
  <mergeCells count="6">
    <mergeCell ref="L2:L5"/>
    <mergeCell ref="A2:B2"/>
    <mergeCell ref="A3:B3"/>
    <mergeCell ref="A1:D1"/>
    <mergeCell ref="A5:B5"/>
    <mergeCell ref="A4:B4"/>
  </mergeCells>
  <hyperlinks>
    <hyperlink ref="G35" r:id="rId1" xr:uid="{EB344163-91A6-4086-9AB3-030C855E38D2}"/>
    <hyperlink ref="G50" r:id="rId2" xr:uid="{25078F71-7744-4C0E-9690-FCFF258A1B13}"/>
    <hyperlink ref="G48" r:id="rId3" xr:uid="{F8C17D25-6102-4DBE-93C5-986DF6D03F42}"/>
  </hyperlinks>
  <pageMargins left="0.25" right="0.25" top="0.75" bottom="0.75" header="0.3" footer="0.3"/>
  <pageSetup fitToHeight="0" orientation="landscape" horizontalDpi="300" verticalDpi="300" r:id="rId4"/>
  <headerFooter alignWithMargins="0"/>
  <rowBreaks count="2" manualBreakCount="2">
    <brk id="37" max="3" man="1"/>
    <brk id="5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81"/>
  <sheetViews>
    <sheetView tabSelected="1" showOutlineSymbols="0" view="pageBreakPreview" topLeftCell="A8" zoomScaleNormal="100" zoomScaleSheetLayoutView="100" workbookViewId="0">
      <selection activeCell="M15" sqref="M15"/>
    </sheetView>
  </sheetViews>
  <sheetFormatPr defaultColWidth="9.109375" defaultRowHeight="32.85" customHeight="1" x14ac:dyDescent="0.25"/>
  <cols>
    <col min="1" max="1" width="21.109375" style="1" customWidth="1"/>
    <col min="2" max="2" width="16" style="103" customWidth="1"/>
    <col min="3" max="3" width="20.109375" style="103" customWidth="1"/>
    <col min="4" max="4" width="18.109375" style="103" customWidth="1"/>
    <col min="5" max="6" width="15.109375" style="103" customWidth="1"/>
    <col min="7" max="7" width="40.44140625" style="71" customWidth="1"/>
    <col min="8" max="15" width="9.109375" style="26" customWidth="1"/>
    <col min="16" max="16384" width="9.109375" style="26"/>
  </cols>
  <sheetData>
    <row r="1" spans="1:12" ht="17.399999999999999" x14ac:dyDescent="0.3">
      <c r="A1" s="75" t="s">
        <v>1752</v>
      </c>
      <c r="B1" s="101"/>
      <c r="C1" s="102"/>
      <c r="D1" s="102"/>
      <c r="E1" s="102"/>
      <c r="F1" s="102"/>
      <c r="G1" s="116">
        <f ca="1">Registrations!D2</f>
        <v>45813</v>
      </c>
    </row>
    <row r="2" spans="1:12" ht="17.399999999999999" x14ac:dyDescent="0.3">
      <c r="A2" s="212" t="s">
        <v>1753</v>
      </c>
      <c r="B2" s="256"/>
      <c r="C2" s="257"/>
      <c r="D2" s="224"/>
      <c r="E2" s="257"/>
      <c r="F2" s="257"/>
      <c r="G2" s="70"/>
    </row>
    <row r="3" spans="1:12" ht="22.5" customHeight="1" thickBot="1" x14ac:dyDescent="0.45">
      <c r="A3" s="190" t="s">
        <v>1754</v>
      </c>
      <c r="B3" s="191"/>
      <c r="C3" s="191"/>
      <c r="D3" s="191"/>
      <c r="E3" s="191"/>
      <c r="F3" s="191"/>
      <c r="G3" s="192"/>
    </row>
    <row r="4" spans="1:12" ht="28.8" customHeight="1" thickBot="1" x14ac:dyDescent="0.3">
      <c r="A4" s="196" t="s">
        <v>1585</v>
      </c>
      <c r="B4" s="197"/>
      <c r="C4" s="198" t="s">
        <v>1913</v>
      </c>
      <c r="D4" s="199"/>
      <c r="E4" s="198"/>
      <c r="F4" s="198"/>
      <c r="G4" s="200"/>
    </row>
    <row r="5" spans="1:12" ht="31.2" customHeight="1" thickBot="1" x14ac:dyDescent="0.3">
      <c r="A5" s="204" t="s">
        <v>1580</v>
      </c>
      <c r="B5" s="205"/>
      <c r="C5" s="206" t="s">
        <v>1914</v>
      </c>
      <c r="D5" s="207"/>
      <c r="E5" s="206"/>
      <c r="F5" s="206"/>
      <c r="G5" s="208"/>
      <c r="J5" s="145"/>
    </row>
    <row r="6" spans="1:12" s="74" customFormat="1" ht="26.25" customHeight="1" x14ac:dyDescent="0.25">
      <c r="A6" s="230">
        <v>45780</v>
      </c>
      <c r="B6" s="201"/>
      <c r="C6" s="201"/>
      <c r="D6" s="202"/>
      <c r="E6" s="203"/>
      <c r="F6" s="202"/>
      <c r="G6" s="202"/>
    </row>
    <row r="7" spans="1:12" s="74" customFormat="1" ht="37.5" customHeight="1" x14ac:dyDescent="0.25">
      <c r="A7" s="130" t="s">
        <v>14</v>
      </c>
      <c r="B7" s="131" t="s">
        <v>15</v>
      </c>
      <c r="C7" s="131" t="s">
        <v>16</v>
      </c>
      <c r="D7" s="131" t="s">
        <v>17</v>
      </c>
      <c r="E7" s="131" t="s">
        <v>18</v>
      </c>
      <c r="F7" s="131" t="s">
        <v>19</v>
      </c>
      <c r="G7" s="132" t="s">
        <v>20</v>
      </c>
      <c r="H7" s="74">
        <f>COUNTBLANK(B8:F10)</f>
        <v>0</v>
      </c>
    </row>
    <row r="8" spans="1:12" s="74" customFormat="1" ht="31.2" customHeight="1" x14ac:dyDescent="0.25">
      <c r="A8" s="258" t="str">
        <f t="shared" ref="A8:A17" si="0">LEFT(B8,FIND(",",B8)-1)</f>
        <v>Aspinall</v>
      </c>
      <c r="B8" s="220" t="s">
        <v>1866</v>
      </c>
      <c r="C8" s="226" t="s">
        <v>1864</v>
      </c>
      <c r="D8" s="226" t="s">
        <v>1730</v>
      </c>
      <c r="E8" s="128" t="s">
        <v>1597</v>
      </c>
      <c r="F8" s="128" t="s">
        <v>1597</v>
      </c>
      <c r="G8" s="259"/>
    </row>
    <row r="9" spans="1:12" s="74" customFormat="1" ht="31.2" customHeight="1" x14ac:dyDescent="0.25">
      <c r="A9" s="258" t="s">
        <v>1739</v>
      </c>
      <c r="B9" s="227" t="s">
        <v>1903</v>
      </c>
      <c r="C9" s="220" t="s">
        <v>1465</v>
      </c>
      <c r="D9" s="220" t="s">
        <v>1683</v>
      </c>
      <c r="E9" s="128" t="s">
        <v>1597</v>
      </c>
      <c r="F9" s="128" t="s">
        <v>1597</v>
      </c>
      <c r="G9" s="259" t="s">
        <v>1911</v>
      </c>
    </row>
    <row r="10" spans="1:12" s="74" customFormat="1" ht="31.2" customHeight="1" x14ac:dyDescent="0.25">
      <c r="A10" s="258" t="str">
        <f>LEFT(B10,FIND(",",B10)-1)</f>
        <v>Mullins</v>
      </c>
      <c r="B10" s="220" t="s">
        <v>1654</v>
      </c>
      <c r="C10" s="228" t="s">
        <v>1680</v>
      </c>
      <c r="D10" s="128" t="s">
        <v>1597</v>
      </c>
      <c r="E10" s="128" t="s">
        <v>1597</v>
      </c>
      <c r="F10" s="128" t="s">
        <v>1597</v>
      </c>
      <c r="G10" s="259"/>
    </row>
    <row r="11" spans="1:12" s="74" customFormat="1" ht="31.2" hidden="1" customHeight="1" x14ac:dyDescent="0.25">
      <c r="A11" s="258" t="e">
        <f t="shared" si="0"/>
        <v>#VALUE!</v>
      </c>
      <c r="B11" s="149"/>
      <c r="C11" s="149"/>
      <c r="D11" s="219"/>
      <c r="E11" s="128"/>
      <c r="F11" s="128"/>
      <c r="G11" s="259"/>
    </row>
    <row r="12" spans="1:12" s="74" customFormat="1" ht="31.2" hidden="1" customHeight="1" x14ac:dyDescent="0.25">
      <c r="A12" s="258" t="e">
        <f t="shared" si="0"/>
        <v>#VALUE!</v>
      </c>
      <c r="B12" s="149"/>
      <c r="C12" s="260"/>
      <c r="D12" s="149"/>
      <c r="E12" s="128"/>
      <c r="F12" s="128"/>
      <c r="G12" s="259"/>
    </row>
    <row r="13" spans="1:12" s="74" customFormat="1" ht="31.2" hidden="1" customHeight="1" x14ac:dyDescent="0.25">
      <c r="A13" s="258" t="e">
        <f t="shared" si="0"/>
        <v>#VALUE!</v>
      </c>
      <c r="B13" s="149"/>
      <c r="C13" s="260"/>
      <c r="D13" s="149"/>
      <c r="E13" s="128"/>
      <c r="F13" s="128"/>
      <c r="G13" s="259"/>
    </row>
    <row r="14" spans="1:12" s="74" customFormat="1" ht="31.2" hidden="1" customHeight="1" x14ac:dyDescent="0.25">
      <c r="A14" s="258" t="e">
        <f t="shared" si="0"/>
        <v>#VALUE!</v>
      </c>
      <c r="B14" s="149"/>
      <c r="C14" s="219"/>
      <c r="D14" s="219"/>
      <c r="E14" s="128"/>
      <c r="F14" s="128"/>
      <c r="G14" s="259"/>
    </row>
    <row r="15" spans="1:12" s="74" customFormat="1" ht="37.5" hidden="1" customHeight="1" x14ac:dyDescent="0.25">
      <c r="A15" s="133" t="e">
        <f t="shared" si="0"/>
        <v>#VALUE!</v>
      </c>
      <c r="B15" s="151"/>
      <c r="C15" s="151"/>
      <c r="D15" s="148"/>
      <c r="E15" s="148"/>
      <c r="F15" s="148"/>
      <c r="G15" s="147"/>
    </row>
    <row r="16" spans="1:12" s="74" customFormat="1" ht="37.5" hidden="1" customHeight="1" x14ac:dyDescent="0.25">
      <c r="A16" s="133" t="e">
        <f t="shared" si="0"/>
        <v>#VALUE!</v>
      </c>
      <c r="B16" s="148"/>
      <c r="C16" s="151"/>
      <c r="D16" s="151"/>
      <c r="E16" s="151"/>
      <c r="F16" s="151"/>
      <c r="G16" s="147"/>
      <c r="L16" s="26"/>
    </row>
    <row r="17" spans="1:12" s="74" customFormat="1" ht="37.5" hidden="1" customHeight="1" x14ac:dyDescent="0.25">
      <c r="A17" s="133" t="e">
        <f t="shared" si="0"/>
        <v>#VALUE!</v>
      </c>
      <c r="B17" s="148"/>
      <c r="C17" s="150"/>
      <c r="D17" s="150"/>
      <c r="E17" s="148"/>
      <c r="F17" s="148"/>
      <c r="G17" s="147"/>
      <c r="L17" s="26"/>
    </row>
    <row r="18" spans="1:12" ht="13.2" hidden="1" x14ac:dyDescent="0.25">
      <c r="A18" s="193" t="s">
        <v>1590</v>
      </c>
      <c r="B18" s="194"/>
      <c r="C18" s="194"/>
      <c r="D18" s="195"/>
      <c r="E18" s="194"/>
      <c r="F18" s="194"/>
      <c r="G18" s="195"/>
      <c r="J18" s="74"/>
    </row>
    <row r="19" spans="1:12" ht="36" hidden="1" customHeight="1" x14ac:dyDescent="0.25">
      <c r="A19" s="133">
        <f>B19</f>
        <v>0</v>
      </c>
      <c r="B19" s="158"/>
      <c r="C19" s="128"/>
      <c r="D19" s="128"/>
      <c r="E19" s="128" t="s">
        <v>1597</v>
      </c>
      <c r="F19" s="128" t="s">
        <v>1597</v>
      </c>
      <c r="G19" s="134"/>
      <c r="J19" s="74"/>
    </row>
    <row r="20" spans="1:12" s="78" customFormat="1" ht="36.75" hidden="1" customHeight="1" x14ac:dyDescent="0.25">
      <c r="A20" s="133">
        <f>B20</f>
        <v>0</v>
      </c>
      <c r="B20" s="128"/>
      <c r="C20" s="128"/>
      <c r="D20" s="128"/>
      <c r="E20" s="128" t="s">
        <v>1597</v>
      </c>
      <c r="F20" s="128" t="s">
        <v>1597</v>
      </c>
      <c r="G20" s="134"/>
      <c r="J20" s="74"/>
    </row>
    <row r="21" spans="1:12" s="78" customFormat="1" ht="13.2" hidden="1" x14ac:dyDescent="0.25">
      <c r="A21" s="209" t="s">
        <v>1590</v>
      </c>
      <c r="B21" s="210"/>
      <c r="C21" s="210"/>
      <c r="D21" s="210"/>
      <c r="E21" s="210"/>
      <c r="F21" s="210"/>
      <c r="G21" s="211"/>
      <c r="J21" s="74"/>
    </row>
    <row r="22" spans="1:12" s="78" customFormat="1" ht="27.6" hidden="1" customHeight="1" x14ac:dyDescent="0.25">
      <c r="A22" s="133">
        <f>B22</f>
        <v>0</v>
      </c>
      <c r="B22" s="261"/>
      <c r="C22" s="128"/>
      <c r="D22" s="128"/>
      <c r="E22" s="128"/>
      <c r="F22" s="128"/>
      <c r="G22" s="134"/>
      <c r="J22" s="74"/>
    </row>
    <row r="23" spans="1:12" ht="16.8" customHeight="1" x14ac:dyDescent="0.25">
      <c r="A23" s="187" t="s">
        <v>1580</v>
      </c>
      <c r="B23" s="188"/>
      <c r="C23" s="188"/>
      <c r="D23" s="189"/>
      <c r="E23" s="188"/>
      <c r="F23" s="188"/>
      <c r="G23" s="189"/>
      <c r="H23" s="74">
        <f>COUNTBLANK(B24:F27)</f>
        <v>1</v>
      </c>
      <c r="J23" s="74"/>
    </row>
    <row r="24" spans="1:12" ht="27" customHeight="1" x14ac:dyDescent="0.25">
      <c r="A24" s="136" t="str">
        <f>LEFT(D27,FIND(",",D27)-1)</f>
        <v>Bronson</v>
      </c>
      <c r="B24" s="262"/>
      <c r="C24" s="175" t="s">
        <v>1910</v>
      </c>
      <c r="D24" s="128" t="s">
        <v>1597</v>
      </c>
      <c r="E24" s="128" t="s">
        <v>1597</v>
      </c>
      <c r="F24" s="128" t="s">
        <v>1597</v>
      </c>
      <c r="G24" s="134"/>
      <c r="J24" s="74"/>
    </row>
    <row r="25" spans="1:12" ht="27" customHeight="1" x14ac:dyDescent="0.25">
      <c r="A25" s="136" t="s">
        <v>1739</v>
      </c>
      <c r="B25" s="227" t="s">
        <v>1903</v>
      </c>
      <c r="C25" s="229" t="s">
        <v>1465</v>
      </c>
      <c r="D25" s="229" t="s">
        <v>1683</v>
      </c>
      <c r="E25" s="128" t="s">
        <v>1597</v>
      </c>
      <c r="F25" s="128" t="s">
        <v>1597</v>
      </c>
      <c r="G25" s="134" t="s">
        <v>1912</v>
      </c>
      <c r="J25" s="74"/>
    </row>
    <row r="26" spans="1:12" ht="27" customHeight="1" x14ac:dyDescent="0.25">
      <c r="A26" s="136" t="str">
        <f>LEFT(B26,FIND(",",B26)-1)</f>
        <v>Mullins</v>
      </c>
      <c r="B26" s="220" t="s">
        <v>1654</v>
      </c>
      <c r="C26" s="226" t="s">
        <v>1866</v>
      </c>
      <c r="D26" s="128" t="s">
        <v>1597</v>
      </c>
      <c r="E26" s="128" t="s">
        <v>1597</v>
      </c>
      <c r="F26" s="128" t="s">
        <v>1597</v>
      </c>
      <c r="G26" s="134"/>
      <c r="J26" s="74"/>
    </row>
    <row r="27" spans="1:12" ht="27" customHeight="1" thickBot="1" x14ac:dyDescent="0.3">
      <c r="A27" s="263" t="str">
        <f t="shared" ref="A27:A30" si="1">LEFT(B27,FIND(",",B27)-1)</f>
        <v>Phillips</v>
      </c>
      <c r="B27" s="264" t="s">
        <v>1680</v>
      </c>
      <c r="C27" s="265" t="s">
        <v>1864</v>
      </c>
      <c r="D27" s="266" t="s">
        <v>1730</v>
      </c>
      <c r="E27" s="267" t="s">
        <v>1597</v>
      </c>
      <c r="F27" s="267" t="s">
        <v>1597</v>
      </c>
      <c r="G27" s="268"/>
      <c r="J27" s="74"/>
    </row>
    <row r="28" spans="1:12" ht="27" hidden="1" customHeight="1" x14ac:dyDescent="0.25">
      <c r="A28" s="253" t="e">
        <f t="shared" si="1"/>
        <v>#VALUE!</v>
      </c>
      <c r="B28" s="254"/>
      <c r="C28" s="254"/>
      <c r="D28" s="254"/>
      <c r="E28" s="255"/>
      <c r="F28" s="255"/>
      <c r="G28" s="26"/>
      <c r="J28" s="74"/>
    </row>
    <row r="29" spans="1:12" ht="27" hidden="1" customHeight="1" x14ac:dyDescent="0.25">
      <c r="A29" s="174" t="e">
        <f t="shared" si="1"/>
        <v>#VALUE!</v>
      </c>
      <c r="B29" s="149"/>
      <c r="C29" s="149"/>
      <c r="D29" s="128"/>
      <c r="E29" s="128"/>
      <c r="F29" s="128"/>
      <c r="G29" s="128"/>
      <c r="J29" s="74"/>
    </row>
    <row r="30" spans="1:12" ht="27" hidden="1" customHeight="1" x14ac:dyDescent="0.25">
      <c r="A30" s="174" t="e">
        <f t="shared" si="1"/>
        <v>#VALUE!</v>
      </c>
      <c r="B30" s="219"/>
      <c r="C30" s="149"/>
      <c r="D30" s="128"/>
      <c r="E30" s="128"/>
      <c r="F30" s="128"/>
      <c r="G30" s="128"/>
      <c r="J30" s="74"/>
    </row>
    <row r="31" spans="1:12" ht="30.75" hidden="1" customHeight="1" x14ac:dyDescent="0.25">
      <c r="A31" s="135" t="e">
        <f t="shared" ref="A31" si="2">LEFT(B31,FIND(",",B31)-1)</f>
        <v>#VALUE!</v>
      </c>
      <c r="B31" s="170"/>
      <c r="C31" s="171"/>
      <c r="D31" s="151"/>
      <c r="E31" s="128" t="s">
        <v>1597</v>
      </c>
      <c r="F31" s="128" t="s">
        <v>1597</v>
      </c>
      <c r="G31" s="134"/>
      <c r="J31" s="74"/>
    </row>
    <row r="32" spans="1:12" ht="30.75" hidden="1" customHeight="1" x14ac:dyDescent="0.25">
      <c r="A32" s="135" t="e">
        <f t="shared" ref="A32" si="3">LEFT(B32,FIND(",",B32)-1)</f>
        <v>#VALUE!</v>
      </c>
      <c r="B32" s="149"/>
      <c r="C32" s="149"/>
      <c r="D32" s="128"/>
      <c r="E32" s="128" t="s">
        <v>1597</v>
      </c>
      <c r="F32" s="128" t="s">
        <v>1597</v>
      </c>
      <c r="G32" s="151"/>
      <c r="J32" s="74"/>
    </row>
    <row r="33" spans="1:12" ht="30.75" hidden="1" customHeight="1" x14ac:dyDescent="0.25">
      <c r="A33" s="187" t="s">
        <v>1590</v>
      </c>
      <c r="B33" s="188"/>
      <c r="C33" s="188"/>
      <c r="D33" s="189"/>
      <c r="E33" s="188"/>
      <c r="F33" s="188"/>
      <c r="G33" s="189"/>
      <c r="J33" s="74"/>
    </row>
    <row r="34" spans="1:12" ht="30.75" hidden="1" customHeight="1" x14ac:dyDescent="0.25">
      <c r="A34" s="136">
        <f>B34</f>
        <v>0</v>
      </c>
      <c r="B34" s="158"/>
      <c r="C34" s="128"/>
      <c r="D34" s="159"/>
      <c r="E34" s="128" t="s">
        <v>1597</v>
      </c>
      <c r="F34" s="128" t="s">
        <v>1597</v>
      </c>
      <c r="G34" s="134"/>
      <c r="J34" s="74"/>
    </row>
    <row r="35" spans="1:12" s="78" customFormat="1" ht="13.2" hidden="1" x14ac:dyDescent="0.25">
      <c r="A35" s="185" t="s">
        <v>1590</v>
      </c>
      <c r="B35" s="186"/>
      <c r="C35" s="186"/>
      <c r="D35" s="186"/>
      <c r="E35" s="186"/>
      <c r="F35" s="186"/>
      <c r="G35" s="186"/>
    </row>
    <row r="36" spans="1:12" ht="27.6" hidden="1" customHeight="1" x14ac:dyDescent="0.25">
      <c r="A36" s="135">
        <f>B36</f>
        <v>0</v>
      </c>
      <c r="B36" s="173"/>
      <c r="C36" s="128"/>
      <c r="D36" s="128"/>
      <c r="E36" s="128"/>
      <c r="F36" s="128"/>
      <c r="G36" s="134"/>
    </row>
    <row r="37" spans="1:12" ht="30.75" customHeight="1" x14ac:dyDescent="0.25">
      <c r="A37" s="26"/>
      <c r="B37" s="26"/>
      <c r="C37" s="26"/>
      <c r="D37" s="26"/>
      <c r="E37" s="1"/>
      <c r="F37" s="1"/>
      <c r="G37" s="1"/>
    </row>
    <row r="38" spans="1:12" ht="30.75" customHeight="1" x14ac:dyDescent="0.25">
      <c r="A38" s="26"/>
      <c r="B38" s="26"/>
      <c r="C38" s="26"/>
      <c r="D38" s="26"/>
    </row>
    <row r="39" spans="1:12" ht="30.75" customHeight="1" x14ac:dyDescent="0.3">
      <c r="A39" s="26"/>
      <c r="B39" s="26"/>
      <c r="C39" s="26"/>
      <c r="D39" s="26"/>
      <c r="L39" s="123"/>
    </row>
    <row r="40" spans="1:12" ht="30.75" customHeight="1" x14ac:dyDescent="0.25">
      <c r="A40" s="137"/>
      <c r="D40" s="138"/>
    </row>
    <row r="41" spans="1:12" ht="30.75" customHeight="1" x14ac:dyDescent="0.25">
      <c r="A41" s="137"/>
      <c r="D41" s="138"/>
    </row>
    <row r="42" spans="1:12" ht="30.75" customHeight="1" x14ac:dyDescent="0.25">
      <c r="A42" s="137"/>
      <c r="D42" s="138"/>
    </row>
    <row r="43" spans="1:12" ht="30.75" customHeight="1" x14ac:dyDescent="0.25">
      <c r="A43" s="137"/>
      <c r="D43" s="138"/>
    </row>
    <row r="44" spans="1:12" ht="30.75" customHeight="1" x14ac:dyDescent="0.25">
      <c r="A44" s="137"/>
      <c r="D44" s="138"/>
    </row>
    <row r="45" spans="1:12" ht="30.75" customHeight="1" x14ac:dyDescent="0.25">
      <c r="A45" s="137"/>
      <c r="D45" s="138"/>
    </row>
    <row r="46" spans="1:12" ht="30.75" customHeight="1" x14ac:dyDescent="0.25">
      <c r="A46" s="137"/>
      <c r="D46" s="138"/>
    </row>
    <row r="47" spans="1:12" ht="30.75" customHeight="1" x14ac:dyDescent="0.25">
      <c r="A47" s="137"/>
      <c r="D47" s="138"/>
    </row>
    <row r="48" spans="1:12" ht="30.75" customHeight="1" x14ac:dyDescent="0.25">
      <c r="A48" s="137" t="s">
        <v>1632</v>
      </c>
      <c r="D48" s="138"/>
      <c r="F48" s="103" t="s">
        <v>1633</v>
      </c>
    </row>
    <row r="49" spans="1:4" ht="30.75" customHeight="1" x14ac:dyDescent="0.25">
      <c r="A49" s="137"/>
      <c r="D49" s="138"/>
    </row>
    <row r="50" spans="1:4" ht="30.75" customHeight="1" x14ac:dyDescent="0.25">
      <c r="A50" s="137"/>
      <c r="D50" s="138"/>
    </row>
    <row r="51" spans="1:4" ht="30.75" customHeight="1" x14ac:dyDescent="0.25">
      <c r="A51" s="137"/>
      <c r="D51" s="138"/>
    </row>
    <row r="52" spans="1:4" ht="30.75" customHeight="1" x14ac:dyDescent="0.25">
      <c r="A52" s="137"/>
      <c r="D52" s="138"/>
    </row>
    <row r="53" spans="1:4" ht="30.75" customHeight="1" x14ac:dyDescent="0.25">
      <c r="A53" s="137"/>
      <c r="D53" s="138"/>
    </row>
    <row r="54" spans="1:4" ht="30.75" customHeight="1" x14ac:dyDescent="0.25">
      <c r="A54" s="137"/>
      <c r="D54" s="138"/>
    </row>
    <row r="55" spans="1:4" ht="30.75" customHeight="1" x14ac:dyDescent="0.25">
      <c r="A55" s="137"/>
      <c r="D55" s="138"/>
    </row>
    <row r="56" spans="1:4" ht="30.75" customHeight="1" x14ac:dyDescent="0.25">
      <c r="A56" s="137" t="s">
        <v>1635</v>
      </c>
      <c r="D56" s="138"/>
    </row>
    <row r="57" spans="1:4" ht="30.75" customHeight="1" x14ac:dyDescent="0.25">
      <c r="A57" s="137"/>
      <c r="D57" s="138"/>
    </row>
    <row r="58" spans="1:4" ht="30.75" customHeight="1" x14ac:dyDescent="0.25">
      <c r="A58" s="137"/>
      <c r="D58" s="138"/>
    </row>
    <row r="59" spans="1:4" ht="32.85" customHeight="1" x14ac:dyDescent="0.25">
      <c r="A59" s="137"/>
      <c r="D59" s="138"/>
    </row>
    <row r="60" spans="1:4" ht="32.85" customHeight="1" x14ac:dyDescent="0.25">
      <c r="A60" s="137"/>
      <c r="D60" s="138"/>
    </row>
    <row r="61" spans="1:4" ht="32.85" customHeight="1" x14ac:dyDescent="0.25">
      <c r="A61" s="137"/>
      <c r="D61" s="138"/>
    </row>
    <row r="62" spans="1:4" ht="32.85" customHeight="1" x14ac:dyDescent="0.25">
      <c r="A62" s="137"/>
      <c r="D62" s="138"/>
    </row>
    <row r="63" spans="1:4" ht="32.85" customHeight="1" x14ac:dyDescent="0.25">
      <c r="A63" s="137"/>
      <c r="D63" s="138"/>
    </row>
    <row r="64" spans="1:4" ht="32.85" customHeight="1" x14ac:dyDescent="0.25">
      <c r="A64" s="137" t="s">
        <v>1346</v>
      </c>
      <c r="D64" s="138"/>
    </row>
    <row r="65" spans="1:4" ht="32.85" customHeight="1" x14ac:dyDescent="0.25">
      <c r="A65" s="137"/>
      <c r="D65" s="138"/>
    </row>
    <row r="66" spans="1:4" ht="32.85" customHeight="1" x14ac:dyDescent="0.25">
      <c r="A66" s="137"/>
      <c r="D66" s="138"/>
    </row>
    <row r="67" spans="1:4" ht="32.85" customHeight="1" x14ac:dyDescent="0.25">
      <c r="A67" s="137"/>
      <c r="D67" s="138"/>
    </row>
    <row r="68" spans="1:4" ht="32.85" customHeight="1" x14ac:dyDescent="0.25">
      <c r="A68" s="137"/>
      <c r="D68" s="138"/>
    </row>
    <row r="69" spans="1:4" ht="32.85" customHeight="1" x14ac:dyDescent="0.25">
      <c r="A69" s="137"/>
      <c r="D69" s="138"/>
    </row>
    <row r="70" spans="1:4" ht="32.85" customHeight="1" x14ac:dyDescent="0.25">
      <c r="A70" s="137"/>
      <c r="D70" s="138"/>
    </row>
    <row r="71" spans="1:4" ht="32.85" customHeight="1" x14ac:dyDescent="0.25">
      <c r="A71" s="137"/>
      <c r="D71" s="138"/>
    </row>
    <row r="72" spans="1:4" ht="32.85" customHeight="1" x14ac:dyDescent="0.25">
      <c r="A72" s="137"/>
      <c r="D72" s="138"/>
    </row>
    <row r="73" spans="1:4" ht="32.85" customHeight="1" x14ac:dyDescent="0.25">
      <c r="A73" s="137"/>
      <c r="D73" s="138"/>
    </row>
    <row r="74" spans="1:4" ht="32.85" customHeight="1" x14ac:dyDescent="0.25">
      <c r="A74" s="137"/>
      <c r="D74" s="138"/>
    </row>
    <row r="75" spans="1:4" ht="32.85" customHeight="1" x14ac:dyDescent="0.25">
      <c r="A75" s="137"/>
      <c r="D75" s="138"/>
    </row>
    <row r="76" spans="1:4" ht="32.85" customHeight="1" x14ac:dyDescent="0.25">
      <c r="A76" s="137"/>
      <c r="D76" s="138"/>
    </row>
    <row r="77" spans="1:4" ht="32.85" customHeight="1" x14ac:dyDescent="0.25">
      <c r="A77" s="139" t="s">
        <v>1346</v>
      </c>
      <c r="B77" s="140"/>
      <c r="C77" s="140"/>
      <c r="D77" s="141" t="s">
        <v>1599</v>
      </c>
    </row>
    <row r="78" spans="1:4" ht="32.85" customHeight="1" x14ac:dyDescent="0.25">
      <c r="A78" s="139"/>
      <c r="B78" s="140"/>
      <c r="C78" s="140"/>
      <c r="D78" s="141"/>
    </row>
    <row r="79" spans="1:4" ht="32.85" customHeight="1" x14ac:dyDescent="0.25">
      <c r="A79" s="137"/>
      <c r="D79" s="138"/>
    </row>
    <row r="80" spans="1:4" ht="32.85" customHeight="1" x14ac:dyDescent="0.25">
      <c r="A80" s="137"/>
      <c r="D80" s="138"/>
    </row>
    <row r="81" spans="1:4" ht="32.85" customHeight="1" thickBot="1" x14ac:dyDescent="0.3">
      <c r="A81" s="142"/>
      <c r="B81" s="143"/>
      <c r="C81" s="143"/>
      <c r="D81" s="144"/>
    </row>
  </sheetData>
  <mergeCells count="11">
    <mergeCell ref="A35:G35"/>
    <mergeCell ref="A23:G23"/>
    <mergeCell ref="A33:G33"/>
    <mergeCell ref="A3:G3"/>
    <mergeCell ref="A18:G18"/>
    <mergeCell ref="A4:B4"/>
    <mergeCell ref="C4:G4"/>
    <mergeCell ref="A6:G6"/>
    <mergeCell ref="A5:B5"/>
    <mergeCell ref="C5:G5"/>
    <mergeCell ref="A21:G21"/>
  </mergeCells>
  <phoneticPr fontId="11" type="noConversion"/>
  <pageMargins left="0.25" right="0.25" top="0.75" bottom="0.75" header="0.3" footer="0.3"/>
  <pageSetup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topLeftCell="A43" workbookViewId="0">
      <selection activeCell="G46" sqref="G46"/>
    </sheetView>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1586</v>
      </c>
      <c r="C1" t="s">
        <v>1285</v>
      </c>
      <c r="D1" t="s">
        <v>1286</v>
      </c>
      <c r="E1" t="s">
        <v>1587</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0"/>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J45" s="51" t="s">
        <v>1686</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7"/>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1386</v>
      </c>
      <c r="C1" s="81" t="s">
        <v>1386</v>
      </c>
      <c r="D1" s="77" t="s">
        <v>351</v>
      </c>
      <c r="E1" s="82">
        <f>VLOOKUP(A1,Patrols!$A$2:$C$103,3,1)</f>
        <v>8</v>
      </c>
    </row>
    <row r="2" spans="1:7" ht="26.4" x14ac:dyDescent="0.25">
      <c r="A2" s="96" t="s">
        <v>381</v>
      </c>
      <c r="B2" s="81" t="s">
        <v>1386</v>
      </c>
      <c r="C2" s="81" t="s">
        <v>1386</v>
      </c>
      <c r="D2" s="92" t="s">
        <v>351</v>
      </c>
      <c r="E2" s="82">
        <f>VLOOKUP(A2,Patrols!$A$2:$C$103,3,1)</f>
        <v>7</v>
      </c>
    </row>
    <row r="3" spans="1:7" ht="39.6" x14ac:dyDescent="0.25">
      <c r="A3" s="96" t="s">
        <v>68</v>
      </c>
      <c r="B3" s="94" t="s">
        <v>1502</v>
      </c>
      <c r="C3" s="81" t="s">
        <v>1380</v>
      </c>
      <c r="D3" s="77" t="s">
        <v>1484</v>
      </c>
      <c r="E3" s="82">
        <f>VLOOKUP(A3,Patrols!$A$2:$C$103,3,1)</f>
        <v>8</v>
      </c>
    </row>
    <row r="4" spans="1:7" ht="39.6" x14ac:dyDescent="0.25">
      <c r="A4" s="96" t="s">
        <v>187</v>
      </c>
      <c r="B4" s="94" t="s">
        <v>1502</v>
      </c>
      <c r="C4" s="81" t="s">
        <v>1258</v>
      </c>
      <c r="D4" s="88" t="s">
        <v>1531</v>
      </c>
      <c r="E4" s="82">
        <f>VLOOKUP(A4,Patrols!$A$2:$C$103,3,1)</f>
        <v>8</v>
      </c>
    </row>
    <row r="5" spans="1:7" ht="26.4" x14ac:dyDescent="0.25">
      <c r="A5" s="96" t="s">
        <v>376</v>
      </c>
      <c r="B5" s="81" t="s">
        <v>1386</v>
      </c>
      <c r="C5" s="81" t="s">
        <v>1386</v>
      </c>
      <c r="D5" s="77" t="s">
        <v>351</v>
      </c>
      <c r="E5" s="82">
        <f>VLOOKUP(A5,Patrols!$A$2:$C$103,3,1)</f>
        <v>7</v>
      </c>
    </row>
    <row r="6" spans="1:7" x14ac:dyDescent="0.25">
      <c r="A6" s="96" t="s">
        <v>1516</v>
      </c>
      <c r="B6" s="81" t="s">
        <v>1482</v>
      </c>
      <c r="C6" s="81" t="s">
        <v>1482</v>
      </c>
      <c r="D6" s="77"/>
      <c r="E6" s="82">
        <f>VLOOKUP(A6,Patrols!$A$2:$C$103,3,1)</f>
        <v>8</v>
      </c>
    </row>
    <row r="7" spans="1:7" ht="26.4" x14ac:dyDescent="0.25">
      <c r="A7" s="96" t="s">
        <v>80</v>
      </c>
      <c r="B7" s="81" t="s">
        <v>1386</v>
      </c>
      <c r="C7" s="81" t="s">
        <v>1386</v>
      </c>
      <c r="D7" s="77"/>
      <c r="E7" s="82">
        <f>VLOOKUP(A7,Patrols!$A$2:$C$103,3,1)</f>
        <v>8</v>
      </c>
    </row>
    <row r="8" spans="1:7" ht="26.4" x14ac:dyDescent="0.25">
      <c r="A8" s="96" t="s">
        <v>184</v>
      </c>
      <c r="B8" s="81" t="s">
        <v>1386</v>
      </c>
      <c r="C8" s="81" t="s">
        <v>1386</v>
      </c>
      <c r="D8" s="77" t="s">
        <v>1514</v>
      </c>
      <c r="E8" s="82">
        <f>VLOOKUP(A8,Patrols!$A$2:$C$103,3,1)</f>
        <v>10</v>
      </c>
    </row>
    <row r="9" spans="1:7" ht="26.4" x14ac:dyDescent="0.25">
      <c r="A9" s="96" t="s">
        <v>106</v>
      </c>
      <c r="B9" s="81" t="s">
        <v>1386</v>
      </c>
      <c r="C9" s="81" t="s">
        <v>1386</v>
      </c>
      <c r="D9" s="77" t="s">
        <v>351</v>
      </c>
      <c r="E9" s="82">
        <f>VLOOKUP(A9,Patrols!$A$2:$C$103,3,1)</f>
        <v>11</v>
      </c>
    </row>
    <row r="10" spans="1:7" ht="26.4" x14ac:dyDescent="0.25">
      <c r="A10" s="96" t="s">
        <v>34</v>
      </c>
      <c r="B10" s="81" t="s">
        <v>1386</v>
      </c>
      <c r="C10" s="81" t="s">
        <v>1386</v>
      </c>
      <c r="D10" s="77" t="s">
        <v>351</v>
      </c>
      <c r="E10" s="82">
        <f>VLOOKUP(A10,Patrols!$A$2:$C$103,3,1)</f>
        <v>10</v>
      </c>
    </row>
    <row r="11" spans="1:7" ht="39.6" x14ac:dyDescent="0.25">
      <c r="A11" s="96" t="s">
        <v>1379</v>
      </c>
      <c r="B11" s="81" t="s">
        <v>1380</v>
      </c>
      <c r="C11" s="94" t="s">
        <v>1500</v>
      </c>
      <c r="D11" s="77" t="s">
        <v>351</v>
      </c>
      <c r="E11" s="82">
        <f>VLOOKUP(A11,Patrols!$A$2:$C$103,3,1)</f>
        <v>9</v>
      </c>
    </row>
    <row r="12" spans="1:7" ht="26.4" x14ac:dyDescent="0.25">
      <c r="A12" s="97" t="s">
        <v>82</v>
      </c>
      <c r="B12" s="81" t="s">
        <v>1482</v>
      </c>
      <c r="C12" s="81" t="s">
        <v>1482</v>
      </c>
      <c r="D12" s="77" t="s">
        <v>1519</v>
      </c>
      <c r="E12" s="82">
        <f>VLOOKUP(A12,Patrols!$A$2:$C$103,3,1)</f>
        <v>11</v>
      </c>
    </row>
    <row r="13" spans="1:7" ht="26.4" x14ac:dyDescent="0.25">
      <c r="A13" s="96" t="s">
        <v>119</v>
      </c>
      <c r="B13" s="81" t="s">
        <v>1386</v>
      </c>
      <c r="C13" s="81" t="s">
        <v>1380</v>
      </c>
      <c r="D13" s="77" t="s">
        <v>351</v>
      </c>
      <c r="E13" s="82">
        <f>VLOOKUP(A13,Patrols!$A$2:$C$103,3,1)</f>
        <v>10</v>
      </c>
      <c r="G13" s="26"/>
    </row>
    <row r="14" spans="1:7" ht="26.4" x14ac:dyDescent="0.25">
      <c r="A14" s="96" t="s">
        <v>407</v>
      </c>
      <c r="B14" s="81" t="s">
        <v>1386</v>
      </c>
      <c r="C14" s="81" t="s">
        <v>1386</v>
      </c>
      <c r="D14" s="77"/>
      <c r="E14" s="82">
        <f>VLOOKUP(A14,Patrols!$A$2:$C$103,3,1)</f>
        <v>10</v>
      </c>
    </row>
    <row r="15" spans="1:7" ht="26.4" x14ac:dyDescent="0.25">
      <c r="A15" s="96" t="s">
        <v>244</v>
      </c>
      <c r="B15" s="81" t="s">
        <v>1386</v>
      </c>
      <c r="C15" s="81" t="s">
        <v>1386</v>
      </c>
      <c r="D15" s="77"/>
      <c r="E15" s="82">
        <f>VLOOKUP(A15,Patrols!$A$2:$C$103,3,1)</f>
        <v>12</v>
      </c>
    </row>
    <row r="16" spans="1:7" ht="26.4" x14ac:dyDescent="0.25">
      <c r="A16" s="96" t="s">
        <v>1501</v>
      </c>
      <c r="B16" s="81" t="s">
        <v>1386</v>
      </c>
      <c r="C16" s="81" t="s">
        <v>1386</v>
      </c>
      <c r="D16" s="77"/>
      <c r="E16" s="82" t="s">
        <v>352</v>
      </c>
    </row>
    <row r="17" spans="1:9" ht="26.4" x14ac:dyDescent="0.25">
      <c r="A17" s="96" t="s">
        <v>1488</v>
      </c>
      <c r="B17" s="81" t="s">
        <v>1489</v>
      </c>
      <c r="C17" s="81" t="s">
        <v>1489</v>
      </c>
      <c r="D17" s="77"/>
      <c r="E17" s="82">
        <f>VLOOKUP(A17,Patrols!$A$2:$C$103,3,1)</f>
        <v>6</v>
      </c>
    </row>
    <row r="18" spans="1:9" ht="26.4" x14ac:dyDescent="0.25">
      <c r="A18" s="96" t="s">
        <v>1377</v>
      </c>
      <c r="B18" s="81" t="s">
        <v>1386</v>
      </c>
      <c r="C18" s="81" t="s">
        <v>1386</v>
      </c>
      <c r="D18" s="77" t="s">
        <v>351</v>
      </c>
      <c r="E18" s="82">
        <f>VLOOKUP(A18,Patrols!$A$2:$C$103,3,1)</f>
        <v>6</v>
      </c>
    </row>
    <row r="19" spans="1:9" ht="26.4" x14ac:dyDescent="0.25">
      <c r="A19" s="96" t="s">
        <v>1362</v>
      </c>
      <c r="B19" s="81" t="s">
        <v>1386</v>
      </c>
      <c r="C19" s="81" t="s">
        <v>1380</v>
      </c>
      <c r="D19" s="77" t="s">
        <v>351</v>
      </c>
      <c r="E19" s="82">
        <f>VLOOKUP(A19,Patrols!$A$2:$C$103,3,1)</f>
        <v>6</v>
      </c>
    </row>
    <row r="20" spans="1:9" ht="30.6" x14ac:dyDescent="0.25">
      <c r="A20" s="96" t="s">
        <v>1507</v>
      </c>
      <c r="B20" s="85" t="s">
        <v>1486</v>
      </c>
      <c r="C20" s="81" t="s">
        <v>1258</v>
      </c>
      <c r="D20" s="77" t="s">
        <v>1509</v>
      </c>
      <c r="E20" s="82">
        <f>VLOOKUP(A20,Patrols!$A$2:$C$103,3,1)</f>
        <v>6</v>
      </c>
      <c r="G20" s="26"/>
      <c r="I20" s="26"/>
    </row>
    <row r="21" spans="1:9" ht="39.6" x14ac:dyDescent="0.25">
      <c r="A21" s="96" t="s">
        <v>1465</v>
      </c>
      <c r="B21" s="81" t="s">
        <v>1258</v>
      </c>
      <c r="C21" s="81" t="s">
        <v>1487</v>
      </c>
      <c r="D21" s="88"/>
      <c r="E21" s="82">
        <f>VLOOKUP(A21,Patrols!$A$2:$C$103,3,1)</f>
        <v>6</v>
      </c>
    </row>
    <row r="22" spans="1:9" ht="26.4" x14ac:dyDescent="0.25">
      <c r="A22" s="98" t="s">
        <v>134</v>
      </c>
      <c r="B22" s="16" t="s">
        <v>1493</v>
      </c>
      <c r="C22" s="16" t="s">
        <v>1493</v>
      </c>
      <c r="D22" s="91" t="s">
        <v>1521</v>
      </c>
      <c r="E22" s="82">
        <f>VLOOKUP(A22,Patrols!$A$2:$C$103,3,1)</f>
        <v>10</v>
      </c>
    </row>
    <row r="23" spans="1:9" ht="26.4" x14ac:dyDescent="0.25">
      <c r="A23" s="98" t="s">
        <v>71</v>
      </c>
      <c r="B23" s="16" t="s">
        <v>1493</v>
      </c>
      <c r="C23" s="16" t="s">
        <v>1493</v>
      </c>
      <c r="D23" s="91" t="s">
        <v>1521</v>
      </c>
      <c r="E23" s="82">
        <f>VLOOKUP(A23,Patrols!$A$2:$C$103,3,1)</f>
        <v>9</v>
      </c>
    </row>
    <row r="24" spans="1:9" ht="26.4" x14ac:dyDescent="0.25">
      <c r="A24" s="96" t="s">
        <v>1370</v>
      </c>
      <c r="B24" s="81" t="s">
        <v>1386</v>
      </c>
      <c r="C24" s="81" t="s">
        <v>1386</v>
      </c>
      <c r="D24" s="77" t="s">
        <v>1511</v>
      </c>
      <c r="E24" s="82" t="s">
        <v>1365</v>
      </c>
    </row>
    <row r="25" spans="1:9" ht="26.4" x14ac:dyDescent="0.25">
      <c r="A25" s="96" t="s">
        <v>150</v>
      </c>
      <c r="B25" s="81" t="s">
        <v>1386</v>
      </c>
      <c r="C25" s="81" t="s">
        <v>1386</v>
      </c>
      <c r="D25" s="77" t="s">
        <v>351</v>
      </c>
      <c r="E25" s="82">
        <f>VLOOKUP(A25,Patrols!$A$2:$C$103,3,1)</f>
        <v>11</v>
      </c>
    </row>
    <row r="26" spans="1:9" ht="26.4" x14ac:dyDescent="0.25">
      <c r="A26" s="89" t="s">
        <v>1506</v>
      </c>
      <c r="B26" s="81" t="s">
        <v>1386</v>
      </c>
      <c r="C26" s="81" t="s">
        <v>1386</v>
      </c>
      <c r="D26" s="77" t="s">
        <v>351</v>
      </c>
      <c r="E26" s="82" t="s">
        <v>1536</v>
      </c>
    </row>
    <row r="27" spans="1:9" ht="26.4" x14ac:dyDescent="0.25">
      <c r="A27" s="96" t="s">
        <v>158</v>
      </c>
      <c r="B27" s="81" t="s">
        <v>1386</v>
      </c>
      <c r="C27" s="81" t="s">
        <v>1386</v>
      </c>
      <c r="D27" s="77" t="s">
        <v>1503</v>
      </c>
      <c r="E27" s="82">
        <f>VLOOKUP(A27,Patrols!$A$2:$C$103,3,1)</f>
        <v>11</v>
      </c>
    </row>
    <row r="28" spans="1:9" ht="26.4" x14ac:dyDescent="0.25">
      <c r="A28" s="96" t="s">
        <v>111</v>
      </c>
      <c r="B28" s="81" t="s">
        <v>1386</v>
      </c>
      <c r="C28" s="81" t="s">
        <v>1386</v>
      </c>
      <c r="D28" s="77"/>
      <c r="E28" s="82">
        <f>VLOOKUP(A28,Patrols!$A$2:$C$103,3,1)</f>
        <v>9</v>
      </c>
    </row>
    <row r="29" spans="1:9" ht="26.4" x14ac:dyDescent="0.25">
      <c r="A29" s="98" t="s">
        <v>76</v>
      </c>
      <c r="B29" s="16" t="s">
        <v>1386</v>
      </c>
      <c r="C29" s="16" t="s">
        <v>1386</v>
      </c>
      <c r="D29" s="91" t="s">
        <v>351</v>
      </c>
      <c r="E29" s="82">
        <f>VLOOKUP(A29,Patrols!$A$2:$C$103,3,1)</f>
        <v>11</v>
      </c>
    </row>
    <row r="30" spans="1:9" ht="26.4" x14ac:dyDescent="0.25">
      <c r="A30" s="96" t="s">
        <v>10</v>
      </c>
      <c r="B30" s="94" t="s">
        <v>1499</v>
      </c>
      <c r="C30" s="81" t="s">
        <v>1380</v>
      </c>
      <c r="D30" s="77" t="s">
        <v>1518</v>
      </c>
      <c r="E30" s="82">
        <f>VLOOKUP(A30,Patrols!$A$2:$C$103,3,1)</f>
        <v>9</v>
      </c>
    </row>
    <row r="31" spans="1:9" ht="26.4" x14ac:dyDescent="0.25">
      <c r="A31" s="96" t="s">
        <v>13</v>
      </c>
      <c r="B31" s="94" t="s">
        <v>1527</v>
      </c>
      <c r="C31" s="81" t="s">
        <v>1386</v>
      </c>
      <c r="D31" s="77" t="s">
        <v>1532</v>
      </c>
      <c r="E31" s="82">
        <f>VLOOKUP(A31,Patrols!$A$2:$C$103,3,1)</f>
        <v>11</v>
      </c>
    </row>
    <row r="32" spans="1:9" ht="26.4" x14ac:dyDescent="0.25">
      <c r="A32" s="96" t="s">
        <v>1517</v>
      </c>
      <c r="B32" s="81" t="s">
        <v>1489</v>
      </c>
      <c r="C32" s="81" t="s">
        <v>1489</v>
      </c>
      <c r="D32" s="77"/>
      <c r="E32" s="82">
        <f>VLOOKUP(A32,Patrols!$A$2:$C$103,3,1)</f>
        <v>12</v>
      </c>
    </row>
    <row r="33" spans="1:9" ht="26.4" x14ac:dyDescent="0.25">
      <c r="A33" s="96" t="s">
        <v>378</v>
      </c>
      <c r="B33" s="81" t="s">
        <v>1258</v>
      </c>
      <c r="C33" s="81" t="s">
        <v>1258</v>
      </c>
      <c r="D33" s="77" t="s">
        <v>1512</v>
      </c>
      <c r="E33" s="82">
        <f>VLOOKUP(A33,Patrols!$A$2:$C$103,3,1)</f>
        <v>9</v>
      </c>
    </row>
    <row r="34" spans="1:9" ht="39.6" x14ac:dyDescent="0.25">
      <c r="A34" s="96" t="s">
        <v>151</v>
      </c>
      <c r="B34" s="94" t="s">
        <v>1524</v>
      </c>
      <c r="C34" s="81" t="s">
        <v>1386</v>
      </c>
      <c r="D34" s="77" t="s">
        <v>1528</v>
      </c>
      <c r="E34" s="82">
        <f>VLOOKUP(A34,Patrols!$A$2:$C$103,3,1)</f>
        <v>9</v>
      </c>
    </row>
    <row r="35" spans="1:9" ht="39.6" x14ac:dyDescent="0.25">
      <c r="A35" s="96" t="s">
        <v>362</v>
      </c>
      <c r="B35" s="94" t="s">
        <v>1525</v>
      </c>
      <c r="C35" s="81" t="s">
        <v>1380</v>
      </c>
      <c r="D35" s="77" t="s">
        <v>1483</v>
      </c>
      <c r="E35" s="82" t="s">
        <v>353</v>
      </c>
    </row>
    <row r="36" spans="1:9" ht="39.6" x14ac:dyDescent="0.25">
      <c r="A36" s="96" t="s">
        <v>11</v>
      </c>
      <c r="B36" s="81" t="s">
        <v>1258</v>
      </c>
      <c r="C36" s="94" t="s">
        <v>1490</v>
      </c>
      <c r="D36" s="77" t="s">
        <v>351</v>
      </c>
      <c r="E36" s="82">
        <f>VLOOKUP(A36,Patrols!$A$2:$C$103,3,1)</f>
        <v>10</v>
      </c>
    </row>
    <row r="37" spans="1:9" ht="39.6" x14ac:dyDescent="0.25">
      <c r="A37" s="96" t="s">
        <v>118</v>
      </c>
      <c r="B37" s="81" t="s">
        <v>1535</v>
      </c>
      <c r="C37" s="93" t="s">
        <v>1494</v>
      </c>
      <c r="D37" s="77" t="s">
        <v>351</v>
      </c>
      <c r="E37" s="82">
        <f>VLOOKUP(A37,Patrols!$A$2:$C$103,3,1)</f>
        <v>11</v>
      </c>
    </row>
    <row r="38" spans="1:9" ht="26.4" x14ac:dyDescent="0.25">
      <c r="A38" s="96" t="s">
        <v>94</v>
      </c>
      <c r="B38" s="81" t="s">
        <v>1386</v>
      </c>
      <c r="C38" s="81" t="s">
        <v>1386</v>
      </c>
      <c r="D38" s="77" t="s">
        <v>1534</v>
      </c>
      <c r="E38" s="82" t="s">
        <v>353</v>
      </c>
      <c r="G38" s="26" t="s">
        <v>1537</v>
      </c>
      <c r="I38" s="26" t="s">
        <v>1538</v>
      </c>
    </row>
    <row r="39" spans="1:9" ht="26.4" x14ac:dyDescent="0.25">
      <c r="A39" s="96" t="s">
        <v>1530</v>
      </c>
      <c r="B39" s="81" t="s">
        <v>1495</v>
      </c>
      <c r="C39" s="81" t="s">
        <v>1386</v>
      </c>
      <c r="D39" s="77"/>
      <c r="E39" s="82">
        <f>VLOOKUP(A39,Patrols!$A$2:$C$103,3,1)</f>
        <v>6</v>
      </c>
    </row>
    <row r="40" spans="1:9" ht="26.4" x14ac:dyDescent="0.25">
      <c r="A40" s="96" t="s">
        <v>1485</v>
      </c>
      <c r="B40" s="81" t="s">
        <v>1258</v>
      </c>
      <c r="C40" s="81" t="s">
        <v>1386</v>
      </c>
      <c r="D40" s="77" t="s">
        <v>351</v>
      </c>
      <c r="E40" s="82">
        <f>VLOOKUP(A40,Patrols!$A$2:$C$103,3,1)</f>
        <v>6</v>
      </c>
      <c r="G40" s="26"/>
    </row>
    <row r="41" spans="1:9" ht="26.4" x14ac:dyDescent="0.25">
      <c r="A41" s="96" t="s">
        <v>1375</v>
      </c>
      <c r="B41" s="81" t="s">
        <v>1513</v>
      </c>
      <c r="C41" s="81" t="s">
        <v>1513</v>
      </c>
      <c r="D41" s="77" t="s">
        <v>351</v>
      </c>
      <c r="E41" s="82">
        <f>VLOOKUP(A41,Patrols!$A$2:$C$103,3,1)</f>
        <v>8</v>
      </c>
      <c r="G41" s="26"/>
    </row>
    <row r="42" spans="1:9" ht="26.4" x14ac:dyDescent="0.25">
      <c r="A42" s="96" t="s">
        <v>1426</v>
      </c>
      <c r="B42" s="81" t="s">
        <v>1386</v>
      </c>
      <c r="C42" s="81" t="s">
        <v>1386</v>
      </c>
      <c r="D42" s="77" t="s">
        <v>1504</v>
      </c>
      <c r="E42" s="82">
        <f>VLOOKUP(A42,Patrols!$A$2:$C$103,3,1)</f>
        <v>6</v>
      </c>
    </row>
    <row r="43" spans="1:9" ht="39.6" x14ac:dyDescent="0.25">
      <c r="A43" s="96" t="s">
        <v>1378</v>
      </c>
      <c r="B43" s="81" t="s">
        <v>1386</v>
      </c>
      <c r="C43" s="94" t="s">
        <v>1524</v>
      </c>
      <c r="D43" s="77"/>
      <c r="E43" s="82">
        <f>VLOOKUP(A43,Patrols!$A$2:$C$103,3,1)</f>
        <v>6</v>
      </c>
    </row>
    <row r="44" spans="1:9" ht="26.4" x14ac:dyDescent="0.25">
      <c r="A44" s="96" t="s">
        <v>1367</v>
      </c>
      <c r="B44" s="94" t="s">
        <v>1498</v>
      </c>
      <c r="C44" s="81" t="s">
        <v>1386</v>
      </c>
      <c r="D44" s="77" t="s">
        <v>1520</v>
      </c>
      <c r="E44" s="82">
        <f>VLOOKUP(A44,Patrols!$A$2:$C$103,3,1)</f>
        <v>6</v>
      </c>
    </row>
    <row r="45" spans="1:9" ht="26.4" x14ac:dyDescent="0.25">
      <c r="A45" s="96" t="s">
        <v>1497</v>
      </c>
      <c r="B45" s="81" t="s">
        <v>1386</v>
      </c>
      <c r="C45" s="81" t="s">
        <v>1386</v>
      </c>
      <c r="D45" s="77" t="s">
        <v>1515</v>
      </c>
      <c r="E45" s="82" t="s">
        <v>1363</v>
      </c>
    </row>
    <row r="46" spans="1:9" ht="26.4" x14ac:dyDescent="0.25">
      <c r="A46" s="96" t="s">
        <v>333</v>
      </c>
      <c r="B46" s="81" t="s">
        <v>1386</v>
      </c>
      <c r="C46" s="81" t="s">
        <v>1386</v>
      </c>
      <c r="D46" s="77" t="s">
        <v>351</v>
      </c>
      <c r="E46" s="82">
        <f>VLOOKUP(A46,Patrols!$A$2:$C$103,3,1)</f>
        <v>7</v>
      </c>
    </row>
    <row r="47" spans="1:9" ht="30.6" x14ac:dyDescent="0.25">
      <c r="A47" s="96" t="s">
        <v>332</v>
      </c>
      <c r="B47" s="81" t="s">
        <v>1258</v>
      </c>
      <c r="C47" s="81" t="s">
        <v>1258</v>
      </c>
      <c r="D47" s="77" t="s">
        <v>1505</v>
      </c>
      <c r="E47" s="82">
        <f>VLOOKUP(A47,Patrols!$A$2:$C$103,3,1)</f>
        <v>8</v>
      </c>
      <c r="G47" s="26"/>
      <c r="I47" s="26"/>
    </row>
    <row r="48" spans="1:9" ht="39.6" x14ac:dyDescent="0.25">
      <c r="A48" s="96" t="s">
        <v>361</v>
      </c>
      <c r="B48" s="81" t="s">
        <v>1386</v>
      </c>
      <c r="C48" s="94" t="s">
        <v>1491</v>
      </c>
      <c r="D48" s="77" t="s">
        <v>351</v>
      </c>
      <c r="E48" s="82">
        <f>VLOOKUP(A48,Patrols!$A$2:$C$103,3,1)</f>
        <v>8</v>
      </c>
      <c r="G48" s="26"/>
      <c r="I48" s="26"/>
    </row>
    <row r="49" spans="1:5" ht="26.4" x14ac:dyDescent="0.25">
      <c r="A49" s="96" t="s">
        <v>379</v>
      </c>
      <c r="B49" s="81" t="s">
        <v>1386</v>
      </c>
      <c r="C49" s="81" t="s">
        <v>1386</v>
      </c>
      <c r="D49" s="77" t="s">
        <v>1510</v>
      </c>
      <c r="E49" s="82">
        <f>VLOOKUP(A49,Patrols!$A$2:$C$103,3,1)</f>
        <v>7</v>
      </c>
    </row>
    <row r="50" spans="1:5" x14ac:dyDescent="0.25">
      <c r="A50" s="96"/>
      <c r="B50" s="81"/>
      <c r="C50" s="81"/>
      <c r="D50" s="77"/>
      <c r="E50" s="82"/>
    </row>
    <row r="51" spans="1:5" ht="39.6" x14ac:dyDescent="0.25">
      <c r="A51" s="98" t="s">
        <v>951</v>
      </c>
      <c r="B51" s="81" t="s">
        <v>1386</v>
      </c>
      <c r="C51" s="94" t="s">
        <v>1500</v>
      </c>
      <c r="D51" s="91" t="s">
        <v>1533</v>
      </c>
      <c r="E51" s="82">
        <f>VLOOKUP(A51,Patrols!$A$2:$C$103,3,1)</f>
        <v>0</v>
      </c>
    </row>
    <row r="52" spans="1:5" ht="26.4" x14ac:dyDescent="0.25">
      <c r="A52" s="96" t="s">
        <v>67</v>
      </c>
      <c r="B52" s="94" t="s">
        <v>1527</v>
      </c>
      <c r="C52" s="94" t="s">
        <v>1526</v>
      </c>
      <c r="D52" s="77" t="s">
        <v>351</v>
      </c>
      <c r="E52" s="82">
        <f>VLOOKUP(A52,Patrols!$A$2:$C$103,3,1)</f>
        <v>8</v>
      </c>
    </row>
    <row r="53" spans="1:5" ht="26.4" x14ac:dyDescent="0.25">
      <c r="A53" s="98" t="s">
        <v>377</v>
      </c>
      <c r="B53" s="16" t="s">
        <v>1386</v>
      </c>
      <c r="C53" s="16" t="s">
        <v>1386</v>
      </c>
      <c r="D53" s="77" t="s">
        <v>1529</v>
      </c>
      <c r="E53" s="82">
        <f>VLOOKUP(A53,Patrols!$A$2:$C$103,3,1)</f>
        <v>7</v>
      </c>
    </row>
    <row r="54" spans="1:5" ht="26.4" x14ac:dyDescent="0.25">
      <c r="A54" s="96" t="s">
        <v>343</v>
      </c>
      <c r="B54" s="81" t="s">
        <v>1258</v>
      </c>
      <c r="C54" s="94" t="s">
        <v>1343</v>
      </c>
      <c r="D54" s="77" t="s">
        <v>351</v>
      </c>
      <c r="E54" s="82">
        <f>VLOOKUP(A54,Patrols!$A$2:$C$103,3,1)</f>
        <v>7</v>
      </c>
    </row>
    <row r="55" spans="1:5" ht="27" thickBot="1" x14ac:dyDescent="0.3">
      <c r="A55" s="99" t="s">
        <v>347</v>
      </c>
      <c r="B55" s="83" t="s">
        <v>1380</v>
      </c>
      <c r="C55" s="95" t="s">
        <v>1494</v>
      </c>
      <c r="D55" s="86" t="s">
        <v>351</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1307</v>
      </c>
      <c r="H83" s="26">
        <v>2484269477</v>
      </c>
      <c r="I83" s="26" t="s">
        <v>1305</v>
      </c>
      <c r="J83" t="e">
        <f>LEFT(Registrations!#REF!,2)</f>
        <v>#REF!</v>
      </c>
    </row>
    <row r="84" spans="7:35" customFormat="1" ht="38.25" customHeight="1" x14ac:dyDescent="0.25">
      <c r="G84" s="26" t="s">
        <v>370</v>
      </c>
      <c r="H84" s="26" t="s">
        <v>1311</v>
      </c>
      <c r="I84" s="26" t="s">
        <v>1305</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1305</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898</v>
      </c>
      <c r="H88" s="26" t="s">
        <v>1318</v>
      </c>
      <c r="I88" s="26" t="s">
        <v>1305</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1305</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1304</v>
      </c>
      <c r="I90" s="26" t="s">
        <v>1305</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919</v>
      </c>
      <c r="H94" s="26" t="s">
        <v>1328</v>
      </c>
      <c r="I94" s="26" t="s">
        <v>1305</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1314</v>
      </c>
      <c r="H97" s="26">
        <v>12484444969</v>
      </c>
      <c r="I97" s="26" t="s">
        <v>1305</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360</v>
      </c>
      <c r="H99" s="26" t="s">
        <v>1329</v>
      </c>
      <c r="I99" s="26" t="s">
        <v>1305</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1350</v>
      </c>
      <c r="H105" s="26" t="s">
        <v>1351</v>
      </c>
      <c r="I105" s="26" t="s">
        <v>1301</v>
      </c>
      <c r="J105" t="e">
        <f>LEFT(Registrations!#REF!,2)</f>
        <v>#REF!</v>
      </c>
      <c r="N105"/>
      <c r="O105"/>
      <c r="P105" s="38"/>
      <c r="Q105" s="38"/>
    </row>
    <row r="106" spans="7:35" ht="38.25" customHeight="1" x14ac:dyDescent="0.25">
      <c r="G106" s="26" t="s">
        <v>339</v>
      </c>
      <c r="H106" s="26">
        <v>7349045187</v>
      </c>
      <c r="I106" s="26" t="s">
        <v>1301</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1349</v>
      </c>
      <c r="H109" s="26">
        <v>7346744821</v>
      </c>
      <c r="I109" s="26" t="s">
        <v>1301</v>
      </c>
      <c r="J109" t="e">
        <f>LEFT(Registrations!#REF!,2)</f>
        <v>#REF!</v>
      </c>
      <c r="N109"/>
      <c r="P109" s="38"/>
      <c r="Q109" s="38"/>
    </row>
    <row r="110" spans="7:35" ht="38.25" customHeight="1" x14ac:dyDescent="0.25">
      <c r="G110" s="26" t="s">
        <v>1310</v>
      </c>
      <c r="H110" s="26">
        <v>2489874253</v>
      </c>
      <c r="I110" s="26" t="s">
        <v>1301</v>
      </c>
      <c r="J110" t="e">
        <f>LEFT(Registrations!#REF!,2)</f>
        <v>#REF!</v>
      </c>
      <c r="N110"/>
      <c r="P110" s="38"/>
      <c r="Q110" s="38"/>
    </row>
    <row r="111" spans="7:35" ht="38.25" customHeight="1" x14ac:dyDescent="0.25">
      <c r="G111" s="26" t="s">
        <v>1307</v>
      </c>
      <c r="H111" s="26">
        <v>2484269477</v>
      </c>
      <c r="I111" s="26" t="s">
        <v>1301</v>
      </c>
      <c r="J111" t="e">
        <f>LEFT(Registrations!#REF!,2)</f>
        <v>#REF!</v>
      </c>
      <c r="N111"/>
    </row>
    <row r="112" spans="7:35" ht="38.25" customHeight="1" x14ac:dyDescent="0.25">
      <c r="G112" s="26"/>
      <c r="J112" t="e">
        <f>LEFT(Registrations!#REF!,2)</f>
        <v>#REF!</v>
      </c>
      <c r="N112"/>
    </row>
    <row r="113" spans="7:35" ht="38.25" customHeight="1" x14ac:dyDescent="0.25">
      <c r="G113" s="26" t="s">
        <v>1326</v>
      </c>
      <c r="H113" s="26">
        <v>2487149427</v>
      </c>
      <c r="I113" s="26" t="s">
        <v>1301</v>
      </c>
      <c r="J113" t="e">
        <f>LEFT(Registrations!#REF!,2)</f>
        <v>#REF!</v>
      </c>
      <c r="N113"/>
      <c r="O113"/>
      <c r="P113" s="38"/>
      <c r="Q113" s="38"/>
    </row>
    <row r="114" spans="7:35" ht="38.25" customHeight="1" x14ac:dyDescent="0.25">
      <c r="G114" s="26" t="s">
        <v>1326</v>
      </c>
      <c r="H114" s="59" t="s">
        <v>1327</v>
      </c>
      <c r="I114" s="26" t="s">
        <v>1301</v>
      </c>
      <c r="J114" t="e">
        <f>LEFT(Registrations!#REF!,2)</f>
        <v>#REF!</v>
      </c>
      <c r="N114"/>
      <c r="O114"/>
      <c r="P114" s="38"/>
      <c r="Q114" s="38"/>
      <c r="AF114"/>
      <c r="AG114"/>
      <c r="AH114"/>
      <c r="AI114"/>
    </row>
    <row r="115" spans="7:35" ht="38.25" customHeight="1" x14ac:dyDescent="0.25">
      <c r="G115" s="26" t="s">
        <v>1348</v>
      </c>
      <c r="H115" s="26">
        <v>2487522992</v>
      </c>
      <c r="I115" s="26" t="s">
        <v>1301</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372</v>
      </c>
      <c r="H116" s="26">
        <v>2148423569</v>
      </c>
      <c r="I116" s="26" t="s">
        <v>1301</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1315</v>
      </c>
      <c r="H117" s="26">
        <v>2482520731</v>
      </c>
      <c r="I117" s="26" t="s">
        <v>1301</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1342</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1301</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1301</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1347</v>
      </c>
      <c r="H123" s="26">
        <v>2487229296</v>
      </c>
      <c r="I123" s="26" t="s">
        <v>1301</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350</v>
      </c>
      <c r="H124" s="26" t="s">
        <v>1308</v>
      </c>
      <c r="I124" s="26" t="s">
        <v>1301</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898</v>
      </c>
      <c r="H126" s="26" t="s">
        <v>1318</v>
      </c>
      <c r="I126" s="26" t="s">
        <v>1301</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899</v>
      </c>
      <c r="H127" s="26">
        <v>2483186151</v>
      </c>
      <c r="I127" s="26" t="s">
        <v>1301</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1331</v>
      </c>
      <c r="H128" s="26">
        <v>2484267319</v>
      </c>
      <c r="I128" s="26" t="s">
        <v>1301</v>
      </c>
      <c r="J128" t="e">
        <f>LEFT(Registrations!#REF!,2)</f>
        <v>#REF!</v>
      </c>
      <c r="N128"/>
      <c r="O128"/>
      <c r="P128"/>
      <c r="Q128"/>
      <c r="AF128"/>
      <c r="AG128"/>
      <c r="AH128"/>
      <c r="AI128"/>
    </row>
    <row r="129" spans="7:35" ht="38.25" customHeight="1" x14ac:dyDescent="0.25">
      <c r="G129" s="26" t="s">
        <v>369</v>
      </c>
      <c r="H129" s="26" t="s">
        <v>1302</v>
      </c>
      <c r="I129" s="26" t="s">
        <v>1301</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1306</v>
      </c>
      <c r="I130" s="26" t="s">
        <v>1301</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1335</v>
      </c>
      <c r="H133" s="26">
        <v>2486132227</v>
      </c>
      <c r="I133" s="26" t="s">
        <v>1301</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1320</v>
      </c>
      <c r="H134" s="26">
        <v>2488544146</v>
      </c>
      <c r="I134" s="26" t="s">
        <v>1301</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1320</v>
      </c>
      <c r="H135" s="26">
        <v>2485009005</v>
      </c>
      <c r="I135" s="26" t="s">
        <v>1301</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1330</v>
      </c>
      <c r="H136" s="26">
        <v>7346740044</v>
      </c>
      <c r="I136" s="26" t="s">
        <v>1301</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1334</v>
      </c>
      <c r="H137" s="26">
        <v>2489740327</v>
      </c>
      <c r="I137" s="26" t="s">
        <v>1301</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919</v>
      </c>
      <c r="H138" s="26" t="s">
        <v>1328</v>
      </c>
      <c r="I138" s="26" t="s">
        <v>1301</v>
      </c>
      <c r="J138" t="e">
        <f>LEFT(Registrations!#REF!,2)</f>
        <v>#REF!</v>
      </c>
    </row>
    <row r="139" spans="7:35" ht="38.25" customHeight="1" x14ac:dyDescent="0.25">
      <c r="G139" s="26" t="s">
        <v>919</v>
      </c>
      <c r="H139" s="26" t="s">
        <v>1328</v>
      </c>
      <c r="I139" s="26" t="s">
        <v>1301</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1353</v>
      </c>
      <c r="H140" s="26" t="s">
        <v>1352</v>
      </c>
      <c r="I140" s="26" t="s">
        <v>1301</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1341</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1322</v>
      </c>
      <c r="H143" s="26" t="s">
        <v>1321</v>
      </c>
      <c r="I143" s="26" t="s">
        <v>1301</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1309</v>
      </c>
      <c r="H144" s="26">
        <v>2484692636</v>
      </c>
      <c r="I144" s="26" t="s">
        <v>1301</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1317</v>
      </c>
      <c r="H145" s="26" t="s">
        <v>1316</v>
      </c>
      <c r="I145" s="26" t="s">
        <v>1301</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359</v>
      </c>
      <c r="H146" s="26">
        <v>2484899458</v>
      </c>
      <c r="I146" s="26" t="s">
        <v>1301</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893</v>
      </c>
      <c r="H147" s="26">
        <v>2487665507</v>
      </c>
      <c r="I147" s="26" t="s">
        <v>1301</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1344</v>
      </c>
      <c r="H149" s="26" t="s">
        <v>1345</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1333</v>
      </c>
      <c r="H150" s="26" t="s">
        <v>1332</v>
      </c>
      <c r="I150" s="26" t="s">
        <v>1301</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1319</v>
      </c>
      <c r="H151" s="26">
        <v>5172820756</v>
      </c>
      <c r="I151" s="26" t="s">
        <v>1301</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1323</v>
      </c>
      <c r="H152" s="26">
        <v>2484692708</v>
      </c>
      <c r="I152" s="26" t="s">
        <v>1301</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1338</v>
      </c>
      <c r="H155" s="26">
        <v>2487633074</v>
      </c>
      <c r="I155" s="26" t="s">
        <v>1301</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1337</v>
      </c>
      <c r="H156" s="26" t="s">
        <v>1336</v>
      </c>
      <c r="I156" s="26" t="s">
        <v>1301</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1325</v>
      </c>
      <c r="H157" s="26" t="s">
        <v>1324</v>
      </c>
      <c r="I157" s="26" t="s">
        <v>1301</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1313</v>
      </c>
      <c r="H158" s="26" t="s">
        <v>1312</v>
      </c>
      <c r="I158" s="26" t="s">
        <v>1301</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1346</v>
      </c>
      <c r="B162" s="39"/>
      <c r="E162" s="26"/>
      <c r="F162" s="45"/>
      <c r="G162" s="26"/>
      <c r="J162" t="str">
        <f t="shared" si="0"/>
        <v/>
      </c>
      <c r="N162"/>
    </row>
    <row r="163" spans="1:35" ht="35.25" customHeight="1" thickBot="1" x14ac:dyDescent="0.3">
      <c r="A163" s="41" t="s">
        <v>91</v>
      </c>
      <c r="B163" s="66" t="s">
        <v>1258</v>
      </c>
      <c r="C163" s="42" t="s">
        <v>1343</v>
      </c>
      <c r="D163" s="46" t="s">
        <v>1339</v>
      </c>
      <c r="E163" s="47">
        <f>VLOOKUP(A163,Contacts!$A$1:$F$103,3,1)</f>
        <v>0</v>
      </c>
      <c r="F163" s="60" t="s">
        <v>1340</v>
      </c>
      <c r="G163" s="32" t="s">
        <v>1300</v>
      </c>
      <c r="H163" s="26">
        <v>2484440584</v>
      </c>
      <c r="I163" s="26" t="s">
        <v>1301</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topLeftCell="A42"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1508</v>
      </c>
    </row>
    <row r="2" spans="1:9" s="29" customFormat="1" ht="38.25" customHeight="1" x14ac:dyDescent="0.25">
      <c r="A2" s="54" t="s">
        <v>132</v>
      </c>
      <c r="B2" s="54">
        <v>7</v>
      </c>
      <c r="C2" s="54" t="s">
        <v>398</v>
      </c>
      <c r="D2" s="54" t="s">
        <v>729</v>
      </c>
      <c r="E2" s="54" t="s">
        <v>946</v>
      </c>
      <c r="F2" s="54" t="s">
        <v>947</v>
      </c>
      <c r="G2" s="30" t="s">
        <v>422</v>
      </c>
    </row>
    <row r="3" spans="1:9" s="29" customFormat="1" ht="38.25" customHeight="1" x14ac:dyDescent="0.25">
      <c r="A3" s="54" t="s">
        <v>125</v>
      </c>
      <c r="B3" s="54">
        <v>9</v>
      </c>
      <c r="C3" s="54" t="s">
        <v>352</v>
      </c>
      <c r="D3" s="54" t="s">
        <v>731</v>
      </c>
      <c r="E3" s="54" t="s">
        <v>948</v>
      </c>
      <c r="F3" s="54" t="s">
        <v>949</v>
      </c>
      <c r="G3" s="30" t="s">
        <v>424</v>
      </c>
    </row>
    <row r="4" spans="1:9" s="29" customFormat="1" ht="38.25" customHeight="1" x14ac:dyDescent="0.25">
      <c r="A4" s="54" t="s">
        <v>134</v>
      </c>
      <c r="B4" s="54">
        <v>9</v>
      </c>
      <c r="C4" s="54" t="s">
        <v>365</v>
      </c>
      <c r="D4" s="54" t="s">
        <v>733</v>
      </c>
      <c r="E4" s="54" t="s">
        <v>950</v>
      </c>
      <c r="F4" s="54" t="s">
        <v>947</v>
      </c>
      <c r="G4" s="30" t="s">
        <v>426</v>
      </c>
    </row>
    <row r="5" spans="1:9" s="29" customFormat="1" ht="38.25" customHeight="1" x14ac:dyDescent="0.25">
      <c r="A5" s="54" t="s">
        <v>951</v>
      </c>
      <c r="B5" s="54"/>
      <c r="C5" s="54" t="s">
        <v>399</v>
      </c>
      <c r="D5" s="54" t="s">
        <v>351</v>
      </c>
      <c r="E5" s="72" t="s">
        <v>1355</v>
      </c>
      <c r="F5" s="54" t="s">
        <v>1356</v>
      </c>
      <c r="G5" s="69" t="s">
        <v>1557</v>
      </c>
    </row>
    <row r="6" spans="1:9" s="29" customFormat="1" ht="38.25" customHeight="1" x14ac:dyDescent="0.25">
      <c r="A6" s="54" t="s">
        <v>90</v>
      </c>
      <c r="B6" s="54">
        <v>12</v>
      </c>
      <c r="C6" s="54" t="s">
        <v>735</v>
      </c>
      <c r="D6" s="54" t="s">
        <v>733</v>
      </c>
      <c r="E6" s="54" t="s">
        <v>950</v>
      </c>
      <c r="F6" s="54" t="s">
        <v>947</v>
      </c>
      <c r="G6" s="30" t="s">
        <v>426</v>
      </c>
    </row>
    <row r="7" spans="1:9" s="29" customFormat="1" ht="38.25" customHeight="1" x14ac:dyDescent="0.25">
      <c r="A7" s="54" t="s">
        <v>71</v>
      </c>
      <c r="B7" s="54">
        <v>8</v>
      </c>
      <c r="C7" s="54" t="s">
        <v>736</v>
      </c>
      <c r="D7" s="54" t="s">
        <v>733</v>
      </c>
      <c r="E7" s="54" t="s">
        <v>950</v>
      </c>
      <c r="F7" s="54" t="s">
        <v>947</v>
      </c>
      <c r="G7" s="30" t="s">
        <v>426</v>
      </c>
    </row>
    <row r="8" spans="1:9" s="29" customFormat="1" ht="38.25" customHeight="1" x14ac:dyDescent="0.25">
      <c r="A8" s="54" t="s">
        <v>427</v>
      </c>
      <c r="B8" s="54">
        <v>7</v>
      </c>
      <c r="C8" s="54" t="s">
        <v>365</v>
      </c>
      <c r="D8" s="54" t="s">
        <v>737</v>
      </c>
      <c r="E8" s="54" t="s">
        <v>955</v>
      </c>
      <c r="F8" s="54" t="s">
        <v>956</v>
      </c>
      <c r="G8" s="30" t="s">
        <v>428</v>
      </c>
    </row>
    <row r="9" spans="1:9" s="29" customFormat="1" ht="38.25" customHeight="1" x14ac:dyDescent="0.25">
      <c r="A9" s="54" t="s">
        <v>400</v>
      </c>
      <c r="B9" s="54"/>
      <c r="C9" s="54" t="s">
        <v>399</v>
      </c>
      <c r="D9" s="54" t="s">
        <v>739</v>
      </c>
      <c r="E9" s="54" t="s">
        <v>959</v>
      </c>
      <c r="F9" s="54" t="s">
        <v>960</v>
      </c>
      <c r="G9" s="54" t="s">
        <v>961</v>
      </c>
    </row>
    <row r="10" spans="1:9" s="29" customFormat="1" ht="38.25" customHeight="1" x14ac:dyDescent="0.25">
      <c r="A10" s="54" t="s">
        <v>433</v>
      </c>
      <c r="B10" s="54">
        <v>11</v>
      </c>
      <c r="C10" s="54" t="s">
        <v>365</v>
      </c>
      <c r="D10" s="54" t="s">
        <v>740</v>
      </c>
      <c r="E10" s="54" t="s">
        <v>962</v>
      </c>
      <c r="F10" s="54" t="s">
        <v>947</v>
      </c>
      <c r="G10" s="30" t="s">
        <v>435</v>
      </c>
    </row>
    <row r="11" spans="1:9" s="29" customFormat="1" ht="38.25" customHeight="1" x14ac:dyDescent="0.25">
      <c r="A11" s="29" t="s">
        <v>145</v>
      </c>
      <c r="B11" s="29">
        <v>7</v>
      </c>
      <c r="D11" s="29" t="s">
        <v>436</v>
      </c>
      <c r="E11" s="29" t="s">
        <v>437</v>
      </c>
      <c r="F11" s="29" t="s">
        <v>421</v>
      </c>
      <c r="G11" s="30" t="s">
        <v>438</v>
      </c>
      <c r="H11" s="29" t="s">
        <v>259</v>
      </c>
      <c r="I11" s="29" t="s">
        <v>260</v>
      </c>
    </row>
    <row r="12" spans="1:9" s="29" customFormat="1" ht="38.25" customHeight="1" x14ac:dyDescent="0.25">
      <c r="A12" s="54" t="s">
        <v>95</v>
      </c>
      <c r="B12" s="54">
        <v>12</v>
      </c>
      <c r="C12" s="54" t="s">
        <v>352</v>
      </c>
      <c r="D12" s="54" t="s">
        <v>741</v>
      </c>
      <c r="E12" s="54" t="s">
        <v>963</v>
      </c>
      <c r="F12" s="54" t="s">
        <v>964</v>
      </c>
      <c r="G12" s="30" t="s">
        <v>440</v>
      </c>
    </row>
    <row r="13" spans="1:9" s="29" customFormat="1" ht="38.25" customHeight="1" x14ac:dyDescent="0.25">
      <c r="A13" s="54" t="s">
        <v>378</v>
      </c>
      <c r="B13" s="54">
        <v>8</v>
      </c>
      <c r="C13" s="54" t="s">
        <v>736</v>
      </c>
      <c r="D13" s="54" t="s">
        <v>742</v>
      </c>
      <c r="E13" s="54" t="s">
        <v>965</v>
      </c>
      <c r="F13" s="54" t="s">
        <v>966</v>
      </c>
      <c r="G13" s="30" t="s">
        <v>443</v>
      </c>
    </row>
    <row r="14" spans="1:9" s="29" customFormat="1" ht="38.25" customHeight="1" x14ac:dyDescent="0.25">
      <c r="A14" s="54" t="s">
        <v>146</v>
      </c>
      <c r="B14" s="54">
        <v>10</v>
      </c>
      <c r="C14" s="54" t="s">
        <v>365</v>
      </c>
      <c r="D14" s="54" t="s">
        <v>743</v>
      </c>
      <c r="E14" s="54" t="s">
        <v>967</v>
      </c>
      <c r="F14" s="54" t="s">
        <v>968</v>
      </c>
      <c r="G14" s="30" t="s">
        <v>445</v>
      </c>
    </row>
    <row r="15" spans="1:9" s="29" customFormat="1" ht="38.25" customHeight="1" x14ac:dyDescent="0.25">
      <c r="A15" s="54" t="s">
        <v>401</v>
      </c>
      <c r="B15" s="54"/>
      <c r="C15" s="54" t="s">
        <v>399</v>
      </c>
      <c r="D15" s="54" t="s">
        <v>745</v>
      </c>
      <c r="E15" s="54" t="s">
        <v>969</v>
      </c>
      <c r="F15" s="54" t="s">
        <v>970</v>
      </c>
      <c r="G15" s="54" t="s">
        <v>971</v>
      </c>
    </row>
    <row r="16" spans="1:9" s="29" customFormat="1" ht="38.25" customHeight="1" x14ac:dyDescent="0.25">
      <c r="A16" s="54" t="s">
        <v>149</v>
      </c>
      <c r="B16" s="54">
        <v>12</v>
      </c>
      <c r="C16" s="54" t="s">
        <v>365</v>
      </c>
      <c r="D16" s="54" t="s">
        <v>746</v>
      </c>
      <c r="E16" s="54" t="s">
        <v>972</v>
      </c>
      <c r="F16" s="54" t="s">
        <v>964</v>
      </c>
      <c r="G16" s="30" t="s">
        <v>450</v>
      </c>
    </row>
    <row r="17" spans="1:9" s="29" customFormat="1" ht="38.25" customHeight="1" x14ac:dyDescent="0.25">
      <c r="A17" s="54" t="s">
        <v>150</v>
      </c>
      <c r="B17" s="54">
        <v>10</v>
      </c>
      <c r="C17" s="54" t="s">
        <v>352</v>
      </c>
      <c r="D17" s="54" t="s">
        <v>747</v>
      </c>
      <c r="E17" s="54" t="s">
        <v>973</v>
      </c>
      <c r="F17" s="54" t="s">
        <v>970</v>
      </c>
      <c r="G17" s="30" t="s">
        <v>451</v>
      </c>
    </row>
    <row r="18" spans="1:9" s="29" customFormat="1" ht="38.25" customHeight="1" x14ac:dyDescent="0.25">
      <c r="A18" s="54" t="s">
        <v>974</v>
      </c>
      <c r="B18" s="54">
        <v>8</v>
      </c>
      <c r="C18" s="54" t="s">
        <v>736</v>
      </c>
      <c r="D18" s="54" t="s">
        <v>749</v>
      </c>
      <c r="E18" s="54" t="s">
        <v>975</v>
      </c>
      <c r="F18" s="54" t="s">
        <v>970</v>
      </c>
      <c r="G18" s="30" t="s">
        <v>453</v>
      </c>
    </row>
    <row r="19" spans="1:9" s="29" customFormat="1" ht="38.25" customHeight="1" x14ac:dyDescent="0.25">
      <c r="A19" s="54" t="s">
        <v>333</v>
      </c>
      <c r="B19" s="54"/>
      <c r="C19" s="54" t="s">
        <v>403</v>
      </c>
      <c r="D19" s="54" t="s">
        <v>750</v>
      </c>
      <c r="E19" s="54" t="s">
        <v>976</v>
      </c>
      <c r="F19" s="54" t="s">
        <v>977</v>
      </c>
      <c r="G19" s="30" t="s">
        <v>454</v>
      </c>
    </row>
    <row r="20" spans="1:9" s="29" customFormat="1" ht="38.25" customHeight="1" x14ac:dyDescent="0.25">
      <c r="A20" s="54" t="s">
        <v>152</v>
      </c>
      <c r="B20" s="54">
        <v>10</v>
      </c>
      <c r="C20" s="54" t="s">
        <v>352</v>
      </c>
      <c r="D20" s="54" t="s">
        <v>750</v>
      </c>
      <c r="E20" s="54" t="s">
        <v>976</v>
      </c>
      <c r="F20" s="54" t="s">
        <v>977</v>
      </c>
      <c r="G20" s="30" t="s">
        <v>454</v>
      </c>
    </row>
    <row r="21" spans="1:9" s="29" customFormat="1" ht="38.25" customHeight="1" x14ac:dyDescent="0.25">
      <c r="A21" s="29" t="s">
        <v>154</v>
      </c>
      <c r="B21" s="29">
        <v>12</v>
      </c>
      <c r="D21" s="29" t="s">
        <v>455</v>
      </c>
      <c r="E21" s="29" t="s">
        <v>456</v>
      </c>
      <c r="F21" s="29" t="s">
        <v>457</v>
      </c>
      <c r="G21" s="30" t="s">
        <v>458</v>
      </c>
      <c r="H21" s="29" t="s">
        <v>256</v>
      </c>
      <c r="I21" s="29" t="s">
        <v>262</v>
      </c>
    </row>
    <row r="22" spans="1:9" s="29" customFormat="1" ht="38.25" customHeight="1" x14ac:dyDescent="0.25">
      <c r="A22" s="29" t="s">
        <v>124</v>
      </c>
      <c r="B22" s="29">
        <v>8</v>
      </c>
      <c r="D22" s="29" t="s">
        <v>459</v>
      </c>
      <c r="E22" s="29" t="s">
        <v>460</v>
      </c>
      <c r="F22" s="29" t="s">
        <v>461</v>
      </c>
      <c r="G22" s="30" t="s">
        <v>462</v>
      </c>
      <c r="H22" s="29" t="s">
        <v>256</v>
      </c>
      <c r="I22" s="29" t="s">
        <v>263</v>
      </c>
    </row>
    <row r="23" spans="1:9" s="29" customFormat="1" ht="38.25" customHeight="1" x14ac:dyDescent="0.25">
      <c r="A23" s="54" t="s">
        <v>978</v>
      </c>
      <c r="B23" s="54">
        <v>7</v>
      </c>
      <c r="C23" s="54" t="s">
        <v>398</v>
      </c>
      <c r="D23" s="54" t="s">
        <v>751</v>
      </c>
      <c r="E23" s="54" t="s">
        <v>979</v>
      </c>
      <c r="F23" s="54" t="s">
        <v>980</v>
      </c>
      <c r="G23" s="30" t="s">
        <v>464</v>
      </c>
    </row>
    <row r="24" spans="1:9" s="29" customFormat="1" ht="38.25" customHeight="1" thickBot="1" x14ac:dyDescent="0.3">
      <c r="A24" s="54" t="s">
        <v>981</v>
      </c>
      <c r="B24" s="54">
        <v>10</v>
      </c>
      <c r="C24" s="54" t="s">
        <v>352</v>
      </c>
      <c r="D24" s="54" t="s">
        <v>753</v>
      </c>
      <c r="E24" s="54" t="s">
        <v>982</v>
      </c>
      <c r="F24" s="54" t="s">
        <v>980</v>
      </c>
      <c r="G24" s="30" t="s">
        <v>465</v>
      </c>
    </row>
    <row r="25" spans="1:9" s="29" customFormat="1" ht="38.25" customHeight="1" thickBot="1" x14ac:dyDescent="0.3">
      <c r="A25" s="54" t="s">
        <v>381</v>
      </c>
      <c r="B25" s="54"/>
      <c r="C25" s="54" t="s">
        <v>399</v>
      </c>
      <c r="D25" s="54" t="s">
        <v>754</v>
      </c>
      <c r="E25" s="54" t="s">
        <v>983</v>
      </c>
      <c r="F25" s="54" t="s">
        <v>970</v>
      </c>
      <c r="G25" s="69" t="s">
        <v>1354</v>
      </c>
      <c r="H25" s="67" t="s">
        <v>1348</v>
      </c>
      <c r="I25" s="68"/>
    </row>
    <row r="26" spans="1:9" s="29" customFormat="1" ht="38.25" customHeight="1" x14ac:dyDescent="0.25">
      <c r="A26" s="54" t="s">
        <v>366</v>
      </c>
      <c r="B26" s="54"/>
      <c r="C26" s="54" t="s">
        <v>399</v>
      </c>
      <c r="D26" s="54" t="s">
        <v>757</v>
      </c>
      <c r="E26" s="54" t="s">
        <v>985</v>
      </c>
      <c r="F26" s="54" t="s">
        <v>958</v>
      </c>
      <c r="G26" s="54" t="s">
        <v>986</v>
      </c>
    </row>
    <row r="27" spans="1:9" s="29" customFormat="1" ht="38.25" customHeight="1" x14ac:dyDescent="0.25">
      <c r="A27" s="29" t="s">
        <v>161</v>
      </c>
      <c r="B27" s="29">
        <v>11</v>
      </c>
      <c r="D27" s="29" t="s">
        <v>471</v>
      </c>
      <c r="E27" s="29" t="s">
        <v>472</v>
      </c>
      <c r="F27" s="29" t="s">
        <v>473</v>
      </c>
      <c r="G27" s="30" t="s">
        <v>474</v>
      </c>
      <c r="H27" s="29" t="s">
        <v>266</v>
      </c>
      <c r="I27" s="29" t="s">
        <v>256</v>
      </c>
    </row>
    <row r="28" spans="1:9" s="29" customFormat="1" ht="38.25" customHeight="1" x14ac:dyDescent="0.25">
      <c r="A28" s="54" t="s">
        <v>68</v>
      </c>
      <c r="B28" s="54">
        <v>7</v>
      </c>
      <c r="C28" s="54" t="s">
        <v>404</v>
      </c>
      <c r="D28" s="54" t="s">
        <v>758</v>
      </c>
      <c r="E28" s="54" t="s">
        <v>987</v>
      </c>
      <c r="F28" s="54" t="s">
        <v>988</v>
      </c>
      <c r="G28" s="30" t="s">
        <v>480</v>
      </c>
    </row>
    <row r="29" spans="1:9" s="29" customFormat="1" ht="38.25" customHeight="1" x14ac:dyDescent="0.25">
      <c r="A29" s="54" t="s">
        <v>88</v>
      </c>
      <c r="B29" s="54">
        <v>10</v>
      </c>
      <c r="C29" s="54" t="s">
        <v>365</v>
      </c>
      <c r="D29" s="54" t="s">
        <v>759</v>
      </c>
      <c r="E29" s="54" t="s">
        <v>989</v>
      </c>
      <c r="F29" s="54" t="s">
        <v>968</v>
      </c>
      <c r="G29" s="30" t="s">
        <v>482</v>
      </c>
    </row>
    <row r="30" spans="1:9" s="29" customFormat="1" ht="38.25" customHeight="1" x14ac:dyDescent="0.25">
      <c r="A30" s="54" t="s">
        <v>991</v>
      </c>
      <c r="B30" s="54"/>
      <c r="C30" s="54" t="s">
        <v>403</v>
      </c>
      <c r="D30" s="54" t="s">
        <v>759</v>
      </c>
      <c r="E30" s="54" t="s">
        <v>989</v>
      </c>
      <c r="F30" s="54" t="s">
        <v>968</v>
      </c>
      <c r="G30" s="54" t="s">
        <v>990</v>
      </c>
    </row>
    <row r="31" spans="1:9" s="29" customFormat="1" ht="38.25" customHeight="1" x14ac:dyDescent="0.25">
      <c r="A31" s="54" t="s">
        <v>101</v>
      </c>
      <c r="B31" s="54">
        <v>10</v>
      </c>
      <c r="C31" s="54" t="s">
        <v>365</v>
      </c>
      <c r="D31" s="54" t="s">
        <v>760</v>
      </c>
      <c r="E31" s="54" t="s">
        <v>992</v>
      </c>
      <c r="F31" s="54" t="s">
        <v>980</v>
      </c>
      <c r="G31" s="30" t="s">
        <v>483</v>
      </c>
    </row>
    <row r="32" spans="1:9" s="29" customFormat="1" ht="38.25" customHeight="1" x14ac:dyDescent="0.25">
      <c r="A32" s="54" t="s">
        <v>73</v>
      </c>
      <c r="B32" s="54">
        <v>8</v>
      </c>
      <c r="C32" s="54" t="s">
        <v>365</v>
      </c>
      <c r="D32" s="54" t="s">
        <v>761</v>
      </c>
      <c r="E32" s="54" t="s">
        <v>993</v>
      </c>
      <c r="F32" s="54" t="s">
        <v>947</v>
      </c>
      <c r="G32" s="30" t="s">
        <v>484</v>
      </c>
    </row>
    <row r="33" spans="1:9" s="29" customFormat="1" ht="38.25" customHeight="1" x14ac:dyDescent="0.25">
      <c r="A33" s="54" t="s">
        <v>120</v>
      </c>
      <c r="B33" s="54">
        <v>12</v>
      </c>
      <c r="C33" s="54" t="s">
        <v>352</v>
      </c>
      <c r="D33" s="54" t="s">
        <v>763</v>
      </c>
      <c r="E33" s="54" t="s">
        <v>994</v>
      </c>
      <c r="F33" s="54" t="s">
        <v>970</v>
      </c>
      <c r="G33" s="30" t="s">
        <v>486</v>
      </c>
    </row>
    <row r="34" spans="1:9" s="29" customFormat="1" ht="38.25" customHeight="1" x14ac:dyDescent="0.25">
      <c r="A34" s="29" t="s">
        <v>169</v>
      </c>
      <c r="B34" s="29">
        <v>7</v>
      </c>
      <c r="D34" s="29" t="s">
        <v>487</v>
      </c>
      <c r="E34" s="29" t="s">
        <v>488</v>
      </c>
      <c r="F34" s="29" t="s">
        <v>448</v>
      </c>
      <c r="G34" s="30" t="s">
        <v>489</v>
      </c>
      <c r="H34" s="29" t="s">
        <v>256</v>
      </c>
      <c r="I34" s="29" t="s">
        <v>269</v>
      </c>
    </row>
    <row r="35" spans="1:9" s="29" customFormat="1" ht="38.25" customHeight="1" x14ac:dyDescent="0.25">
      <c r="A35" s="29" t="s">
        <v>172</v>
      </c>
      <c r="B35" s="50">
        <v>12</v>
      </c>
      <c r="C35" s="50" t="s">
        <v>365</v>
      </c>
      <c r="D35" s="29" t="s">
        <v>490</v>
      </c>
      <c r="E35" s="29" t="s">
        <v>491</v>
      </c>
      <c r="F35" s="29" t="s">
        <v>448</v>
      </c>
      <c r="H35" s="29" t="s">
        <v>270</v>
      </c>
      <c r="I35" s="29" t="s">
        <v>271</v>
      </c>
    </row>
    <row r="36" spans="1:9" s="29" customFormat="1" ht="38.25" customHeight="1" x14ac:dyDescent="0.25">
      <c r="A36" s="54" t="s">
        <v>12</v>
      </c>
      <c r="B36" s="54">
        <v>12</v>
      </c>
      <c r="C36" s="54" t="s">
        <v>735</v>
      </c>
      <c r="D36" s="54" t="s">
        <v>767</v>
      </c>
      <c r="E36" s="54" t="s">
        <v>996</v>
      </c>
      <c r="F36" s="54" t="s">
        <v>970</v>
      </c>
      <c r="G36" s="30" t="s">
        <v>494</v>
      </c>
    </row>
    <row r="37" spans="1:9" s="29" customFormat="1" ht="38.25" customHeight="1" x14ac:dyDescent="0.25">
      <c r="A37" s="54" t="s">
        <v>175</v>
      </c>
      <c r="B37" s="54">
        <v>9</v>
      </c>
      <c r="C37" s="54" t="s">
        <v>365</v>
      </c>
      <c r="D37" s="54" t="s">
        <v>769</v>
      </c>
      <c r="E37" s="57" t="s">
        <v>997</v>
      </c>
      <c r="F37" s="54" t="s">
        <v>998</v>
      </c>
      <c r="G37" s="30" t="s">
        <v>502</v>
      </c>
    </row>
    <row r="38" spans="1:9" s="29" customFormat="1" ht="38.25" customHeight="1" x14ac:dyDescent="0.25">
      <c r="A38" s="54" t="s">
        <v>55</v>
      </c>
      <c r="B38" s="54">
        <v>12</v>
      </c>
      <c r="C38" s="54" t="s">
        <v>735</v>
      </c>
      <c r="D38" s="54" t="s">
        <v>771</v>
      </c>
      <c r="E38" s="54" t="s">
        <v>999</v>
      </c>
      <c r="F38" s="54" t="s">
        <v>970</v>
      </c>
      <c r="G38" s="30" t="s">
        <v>504</v>
      </c>
    </row>
    <row r="39" spans="1:9" s="29" customFormat="1" ht="38.25" customHeight="1" x14ac:dyDescent="0.25">
      <c r="A39" s="54" t="s">
        <v>407</v>
      </c>
      <c r="B39" s="54"/>
      <c r="C39" s="54" t="s">
        <v>403</v>
      </c>
      <c r="D39" s="54" t="s">
        <v>772</v>
      </c>
      <c r="E39" s="54" t="s">
        <v>1000</v>
      </c>
      <c r="F39" s="54" t="s">
        <v>1001</v>
      </c>
      <c r="G39" s="30" t="s">
        <v>406</v>
      </c>
    </row>
    <row r="40" spans="1:9" s="29" customFormat="1" ht="38.25" customHeight="1" x14ac:dyDescent="0.25">
      <c r="A40" s="54" t="s">
        <v>111</v>
      </c>
      <c r="B40" s="54">
        <v>8</v>
      </c>
      <c r="C40" s="54" t="s">
        <v>736</v>
      </c>
      <c r="D40" s="54" t="s">
        <v>772</v>
      </c>
      <c r="E40" s="54" t="s">
        <v>1000</v>
      </c>
      <c r="F40" s="54" t="s">
        <v>1001</v>
      </c>
      <c r="G40" s="30" t="s">
        <v>406</v>
      </c>
    </row>
    <row r="41" spans="1:9" s="29" customFormat="1" ht="38.25" customHeight="1" x14ac:dyDescent="0.25">
      <c r="A41" s="54" t="s">
        <v>25</v>
      </c>
      <c r="B41" s="57">
        <v>12</v>
      </c>
      <c r="C41" s="54" t="s">
        <v>735</v>
      </c>
      <c r="D41" s="54" t="s">
        <v>773</v>
      </c>
      <c r="E41" s="54" t="s">
        <v>1002</v>
      </c>
      <c r="F41" s="54" t="s">
        <v>964</v>
      </c>
      <c r="G41" s="30" t="s">
        <v>510</v>
      </c>
    </row>
    <row r="42" spans="1:9" s="29" customFormat="1" ht="38.25" customHeight="1" x14ac:dyDescent="0.25">
      <c r="A42" s="54" t="s">
        <v>1003</v>
      </c>
      <c r="B42" s="54"/>
      <c r="C42" s="54" t="s">
        <v>399</v>
      </c>
      <c r="D42" s="54" t="s">
        <v>776</v>
      </c>
      <c r="E42" s="54" t="s">
        <v>1004</v>
      </c>
      <c r="F42" s="54" t="s">
        <v>970</v>
      </c>
      <c r="G42" s="54" t="s">
        <v>1005</v>
      </c>
    </row>
    <row r="43" spans="1:9" s="29" customFormat="1" ht="38.25" customHeight="1" x14ac:dyDescent="0.25">
      <c r="A43" s="54" t="s">
        <v>332</v>
      </c>
      <c r="B43" s="54">
        <v>7</v>
      </c>
      <c r="C43" s="54" t="s">
        <v>398</v>
      </c>
      <c r="D43" s="54" t="s">
        <v>777</v>
      </c>
      <c r="E43" s="54" t="s">
        <v>1006</v>
      </c>
      <c r="F43" s="54" t="s">
        <v>970</v>
      </c>
      <c r="G43" s="30" t="s">
        <v>511</v>
      </c>
    </row>
    <row r="44" spans="1:9" s="29" customFormat="1" ht="38.25" customHeight="1" x14ac:dyDescent="0.25">
      <c r="A44" s="54" t="s">
        <v>69</v>
      </c>
      <c r="B44" s="54">
        <v>9</v>
      </c>
      <c r="C44" s="54" t="s">
        <v>365</v>
      </c>
      <c r="D44" s="54" t="s">
        <v>778</v>
      </c>
      <c r="E44" s="54" t="s">
        <v>1007</v>
      </c>
      <c r="F44" s="54" t="s">
        <v>988</v>
      </c>
      <c r="G44" s="30" t="s">
        <v>519</v>
      </c>
    </row>
    <row r="45" spans="1:9" s="29" customFormat="1" ht="38.25" customHeight="1" x14ac:dyDescent="0.25">
      <c r="A45" s="54" t="s">
        <v>85</v>
      </c>
      <c r="B45" s="54">
        <v>10</v>
      </c>
      <c r="C45" s="54" t="s">
        <v>365</v>
      </c>
      <c r="D45" s="54" t="s">
        <v>779</v>
      </c>
      <c r="E45" s="54" t="s">
        <v>1008</v>
      </c>
      <c r="F45" s="54" t="s">
        <v>947</v>
      </c>
      <c r="G45" s="30" t="s">
        <v>520</v>
      </c>
    </row>
    <row r="46" spans="1:9" s="29" customFormat="1" ht="38.25" customHeight="1" x14ac:dyDescent="0.25">
      <c r="A46" s="54" t="s">
        <v>84</v>
      </c>
      <c r="B46" s="54">
        <v>8</v>
      </c>
      <c r="C46" s="54" t="s">
        <v>365</v>
      </c>
      <c r="D46" s="54" t="s">
        <v>779</v>
      </c>
      <c r="E46" s="54" t="s">
        <v>1008</v>
      </c>
      <c r="F46" s="54" t="s">
        <v>947</v>
      </c>
      <c r="G46" s="30" t="s">
        <v>520</v>
      </c>
    </row>
    <row r="47" spans="1:9" s="29" customFormat="1" ht="38.25" customHeight="1" x14ac:dyDescent="0.25">
      <c r="A47" s="54" t="s">
        <v>362</v>
      </c>
      <c r="B47" s="54"/>
      <c r="C47" s="54" t="s">
        <v>365</v>
      </c>
      <c r="D47" s="54" t="s">
        <v>781</v>
      </c>
      <c r="E47" s="54" t="s">
        <v>1009</v>
      </c>
      <c r="F47" s="54" t="s">
        <v>947</v>
      </c>
      <c r="G47" s="54" t="s">
        <v>1010</v>
      </c>
    </row>
    <row r="48" spans="1:9" s="29" customFormat="1" ht="38.25" customHeight="1" x14ac:dyDescent="0.25">
      <c r="A48" s="54" t="s">
        <v>1011</v>
      </c>
      <c r="B48" s="54"/>
      <c r="C48" s="54" t="s">
        <v>365</v>
      </c>
      <c r="D48" s="54" t="s">
        <v>782</v>
      </c>
      <c r="E48" s="54" t="s">
        <v>1012</v>
      </c>
      <c r="F48" s="54" t="s">
        <v>1013</v>
      </c>
      <c r="G48" s="54" t="s">
        <v>1014</v>
      </c>
    </row>
    <row r="49" spans="1:9" s="29" customFormat="1" ht="38.25" customHeight="1" x14ac:dyDescent="0.25">
      <c r="A49" s="54" t="s">
        <v>184</v>
      </c>
      <c r="B49" s="54">
        <v>7</v>
      </c>
      <c r="C49" s="54" t="s">
        <v>404</v>
      </c>
      <c r="D49" s="54" t="s">
        <v>783</v>
      </c>
      <c r="E49" s="54" t="s">
        <v>1015</v>
      </c>
      <c r="F49" s="54" t="s">
        <v>964</v>
      </c>
      <c r="G49" s="30" t="s">
        <v>522</v>
      </c>
    </row>
    <row r="50" spans="1:9" s="29" customFormat="1" ht="38.25" customHeight="1" x14ac:dyDescent="0.25">
      <c r="A50" s="54" t="s">
        <v>76</v>
      </c>
      <c r="B50" s="54">
        <v>10</v>
      </c>
      <c r="C50" s="54" t="s">
        <v>365</v>
      </c>
      <c r="D50" s="54" t="s">
        <v>784</v>
      </c>
      <c r="E50" s="54" t="s">
        <v>1016</v>
      </c>
      <c r="F50" s="54" t="s">
        <v>998</v>
      </c>
      <c r="G50" s="30" t="s">
        <v>525</v>
      </c>
    </row>
    <row r="51" spans="1:9" s="29" customFormat="1" ht="38.25" customHeight="1" x14ac:dyDescent="0.25">
      <c r="A51" s="54" t="s">
        <v>187</v>
      </c>
      <c r="B51" s="54">
        <v>7</v>
      </c>
      <c r="C51" s="54" t="s">
        <v>404</v>
      </c>
      <c r="D51" s="54" t="s">
        <v>786</v>
      </c>
      <c r="E51" s="54" t="s">
        <v>1017</v>
      </c>
      <c r="F51" s="54" t="s">
        <v>966</v>
      </c>
      <c r="G51" s="30" t="s">
        <v>531</v>
      </c>
    </row>
    <row r="52" spans="1:9" s="29" customFormat="1" ht="38.25" customHeight="1" x14ac:dyDescent="0.25">
      <c r="A52" s="29" t="s">
        <v>190</v>
      </c>
      <c r="B52" s="29">
        <v>7</v>
      </c>
      <c r="D52" s="29" t="s">
        <v>535</v>
      </c>
      <c r="E52" s="29" t="s">
        <v>536</v>
      </c>
      <c r="F52" s="29" t="s">
        <v>431</v>
      </c>
      <c r="G52" s="30" t="s">
        <v>537</v>
      </c>
      <c r="H52" s="29" t="s">
        <v>285</v>
      </c>
      <c r="I52" s="29" t="s">
        <v>256</v>
      </c>
    </row>
    <row r="53" spans="1:9" s="29" customFormat="1" ht="38.25" customHeight="1" x14ac:dyDescent="0.25">
      <c r="A53" s="54" t="s">
        <v>10</v>
      </c>
      <c r="B53" s="54">
        <v>8</v>
      </c>
      <c r="C53" s="54" t="s">
        <v>736</v>
      </c>
      <c r="D53" s="54" t="s">
        <v>787</v>
      </c>
      <c r="E53" s="54" t="s">
        <v>1018</v>
      </c>
      <c r="F53" s="54" t="s">
        <v>964</v>
      </c>
      <c r="G53" s="30" t="s">
        <v>539</v>
      </c>
    </row>
    <row r="54" spans="1:9" s="29" customFormat="1" ht="38.25" customHeight="1" x14ac:dyDescent="0.25">
      <c r="A54" s="54" t="s">
        <v>1019</v>
      </c>
      <c r="B54" s="54">
        <v>11</v>
      </c>
      <c r="C54" s="54" t="s">
        <v>352</v>
      </c>
      <c r="D54" s="54" t="s">
        <v>788</v>
      </c>
      <c r="E54" s="54" t="s">
        <v>1020</v>
      </c>
      <c r="F54" s="54" t="s">
        <v>988</v>
      </c>
      <c r="G54" s="30" t="s">
        <v>545</v>
      </c>
    </row>
    <row r="55" spans="1:9" s="29" customFormat="1" ht="38.25" customHeight="1" x14ac:dyDescent="0.25">
      <c r="A55" s="54" t="s">
        <v>1021</v>
      </c>
      <c r="B55" s="54">
        <v>8</v>
      </c>
      <c r="C55" s="54" t="s">
        <v>736</v>
      </c>
      <c r="D55" s="54" t="s">
        <v>789</v>
      </c>
      <c r="E55" s="54" t="s">
        <v>1022</v>
      </c>
      <c r="F55" s="54" t="s">
        <v>966</v>
      </c>
      <c r="G55" s="58" t="s">
        <v>549</v>
      </c>
    </row>
    <row r="56" spans="1:9" s="29" customFormat="1" ht="38.25" customHeight="1" x14ac:dyDescent="0.25">
      <c r="A56" s="54" t="s">
        <v>107</v>
      </c>
      <c r="B56" s="54">
        <v>12</v>
      </c>
      <c r="C56" s="54" t="s">
        <v>354</v>
      </c>
      <c r="D56" s="54" t="s">
        <v>791</v>
      </c>
      <c r="E56" s="54" t="s">
        <v>1023</v>
      </c>
      <c r="F56" s="54" t="s">
        <v>1024</v>
      </c>
      <c r="G56" s="30" t="s">
        <v>551</v>
      </c>
    </row>
    <row r="57" spans="1:9" s="29" customFormat="1" ht="38.25" customHeight="1" x14ac:dyDescent="0.25">
      <c r="A57" s="54" t="s">
        <v>106</v>
      </c>
      <c r="B57" s="54">
        <v>10</v>
      </c>
      <c r="C57" s="54" t="s">
        <v>365</v>
      </c>
      <c r="D57" s="54" t="s">
        <v>791</v>
      </c>
      <c r="E57" s="54" t="s">
        <v>1023</v>
      </c>
      <c r="F57" s="54" t="s">
        <v>1024</v>
      </c>
      <c r="G57" s="30" t="s">
        <v>551</v>
      </c>
    </row>
    <row r="58" spans="1:9" s="29" customFormat="1" ht="38.25" customHeight="1" x14ac:dyDescent="0.25">
      <c r="A58" s="29" t="s">
        <v>108</v>
      </c>
      <c r="B58" s="29">
        <v>10</v>
      </c>
      <c r="D58" s="29" t="s">
        <v>552</v>
      </c>
      <c r="E58" s="29" t="s">
        <v>553</v>
      </c>
      <c r="F58" s="29" t="s">
        <v>402</v>
      </c>
      <c r="G58" s="30" t="s">
        <v>554</v>
      </c>
      <c r="H58" s="29" t="s">
        <v>290</v>
      </c>
      <c r="I58" s="29" t="s">
        <v>256</v>
      </c>
    </row>
    <row r="59" spans="1:9" s="29" customFormat="1" ht="38.25" customHeight="1" x14ac:dyDescent="0.25">
      <c r="A59" s="54" t="s">
        <v>376</v>
      </c>
      <c r="B59" s="54"/>
      <c r="C59" s="54" t="s">
        <v>403</v>
      </c>
      <c r="D59" s="54" t="s">
        <v>796</v>
      </c>
      <c r="E59" s="54" t="s">
        <v>1027</v>
      </c>
      <c r="F59" s="54" t="s">
        <v>980</v>
      </c>
      <c r="G59" s="30" t="s">
        <v>409</v>
      </c>
    </row>
    <row r="60" spans="1:9" s="29" customFormat="1" ht="38.25" customHeight="1" x14ac:dyDescent="0.25">
      <c r="A60" s="54" t="s">
        <v>123</v>
      </c>
      <c r="B60" s="54">
        <v>10</v>
      </c>
      <c r="C60" s="54" t="s">
        <v>365</v>
      </c>
      <c r="D60" s="54" t="s">
        <v>796</v>
      </c>
      <c r="E60" s="54" t="s">
        <v>1027</v>
      </c>
      <c r="F60" s="54" t="s">
        <v>980</v>
      </c>
      <c r="G60" s="30" t="s">
        <v>409</v>
      </c>
    </row>
    <row r="61" spans="1:9" s="29" customFormat="1" ht="38.25" customHeight="1" x14ac:dyDescent="0.25">
      <c r="A61" s="54" t="s">
        <v>410</v>
      </c>
      <c r="B61" s="54"/>
      <c r="C61" s="54" t="s">
        <v>403</v>
      </c>
      <c r="D61" s="54" t="s">
        <v>798</v>
      </c>
      <c r="E61" s="54" t="s">
        <v>1028</v>
      </c>
      <c r="F61" s="54" t="s">
        <v>1029</v>
      </c>
      <c r="G61" s="54" t="s">
        <v>1030</v>
      </c>
    </row>
    <row r="62" spans="1:9" s="29" customFormat="1" ht="38.25" customHeight="1" x14ac:dyDescent="0.25">
      <c r="A62" s="54" t="s">
        <v>331</v>
      </c>
      <c r="B62" s="54">
        <v>10</v>
      </c>
      <c r="C62" s="54" t="s">
        <v>365</v>
      </c>
      <c r="D62" s="54" t="s">
        <v>800</v>
      </c>
      <c r="E62" s="54" t="s">
        <v>1031</v>
      </c>
      <c r="F62" s="54" t="s">
        <v>964</v>
      </c>
      <c r="G62" s="30" t="s">
        <v>556</v>
      </c>
    </row>
    <row r="63" spans="1:9" s="29" customFormat="1" ht="38.25" customHeight="1" x14ac:dyDescent="0.25">
      <c r="A63" s="54" t="s">
        <v>110</v>
      </c>
      <c r="B63" s="54">
        <v>10</v>
      </c>
      <c r="C63" s="54" t="s">
        <v>352</v>
      </c>
      <c r="D63" s="54" t="s">
        <v>801</v>
      </c>
      <c r="E63" s="54" t="s">
        <v>1032</v>
      </c>
      <c r="F63" s="54" t="s">
        <v>958</v>
      </c>
      <c r="G63" s="30" t="s">
        <v>558</v>
      </c>
    </row>
    <row r="64" spans="1:9" s="29" customFormat="1" ht="38.25" customHeight="1" x14ac:dyDescent="0.25">
      <c r="A64" s="54" t="s">
        <v>112</v>
      </c>
      <c r="B64" s="54">
        <v>9</v>
      </c>
      <c r="C64" s="54" t="s">
        <v>352</v>
      </c>
      <c r="D64" s="54" t="s">
        <v>802</v>
      </c>
      <c r="E64" s="54" t="s">
        <v>1033</v>
      </c>
      <c r="F64" s="54" t="s">
        <v>958</v>
      </c>
      <c r="G64" s="30" t="s">
        <v>559</v>
      </c>
    </row>
    <row r="65" spans="1:9" s="29" customFormat="1" ht="38.25" customHeight="1" x14ac:dyDescent="0.25">
      <c r="A65" s="54" t="s">
        <v>198</v>
      </c>
      <c r="B65" s="54">
        <v>9</v>
      </c>
      <c r="C65" s="54" t="s">
        <v>352</v>
      </c>
      <c r="D65" s="54" t="s">
        <v>803</v>
      </c>
      <c r="E65" s="54" t="s">
        <v>1034</v>
      </c>
      <c r="F65" s="54" t="s">
        <v>970</v>
      </c>
      <c r="G65" s="30" t="s">
        <v>563</v>
      </c>
    </row>
    <row r="66" spans="1:9" s="29" customFormat="1" ht="38.25" customHeight="1" x14ac:dyDescent="0.25">
      <c r="A66" s="54" t="s">
        <v>67</v>
      </c>
      <c r="B66" s="54">
        <v>7</v>
      </c>
      <c r="C66" s="54" t="s">
        <v>404</v>
      </c>
      <c r="D66" s="54" t="s">
        <v>804</v>
      </c>
      <c r="E66" s="54" t="s">
        <v>1035</v>
      </c>
      <c r="F66" s="54" t="s">
        <v>958</v>
      </c>
      <c r="G66" s="58" t="s">
        <v>564</v>
      </c>
    </row>
    <row r="67" spans="1:9" s="29" customFormat="1" ht="38.25" customHeight="1" x14ac:dyDescent="0.25">
      <c r="A67" s="54" t="s">
        <v>13</v>
      </c>
      <c r="B67" s="54">
        <v>10</v>
      </c>
      <c r="C67" s="54" t="s">
        <v>365</v>
      </c>
      <c r="D67" s="54" t="s">
        <v>804</v>
      </c>
      <c r="E67" s="54" t="s">
        <v>1035</v>
      </c>
      <c r="F67" s="54" t="s">
        <v>958</v>
      </c>
      <c r="G67" s="30" t="s">
        <v>564</v>
      </c>
    </row>
    <row r="68" spans="1:9" s="29" customFormat="1" ht="38.25" customHeight="1" x14ac:dyDescent="0.25">
      <c r="A68" s="29" t="s">
        <v>201</v>
      </c>
      <c r="B68" s="29">
        <v>10</v>
      </c>
      <c r="D68" s="29" t="s">
        <v>565</v>
      </c>
      <c r="E68" s="29" t="s">
        <v>566</v>
      </c>
      <c r="F68" s="29" t="s">
        <v>461</v>
      </c>
      <c r="G68" s="30" t="s">
        <v>567</v>
      </c>
      <c r="H68" s="29" t="s">
        <v>293</v>
      </c>
      <c r="I68" s="29" t="s">
        <v>294</v>
      </c>
    </row>
    <row r="69" spans="1:9" s="29" customFormat="1" ht="38.25" customHeight="1" x14ac:dyDescent="0.25">
      <c r="A69" s="29" t="s">
        <v>202</v>
      </c>
      <c r="B69" s="29">
        <v>11</v>
      </c>
      <c r="D69" s="29" t="s">
        <v>565</v>
      </c>
      <c r="E69" s="29" t="s">
        <v>566</v>
      </c>
      <c r="F69" s="29" t="s">
        <v>461</v>
      </c>
      <c r="G69" s="30" t="s">
        <v>567</v>
      </c>
      <c r="H69" s="29" t="s">
        <v>293</v>
      </c>
      <c r="I69" s="29" t="s">
        <v>294</v>
      </c>
    </row>
    <row r="70" spans="1:9" s="29" customFormat="1" ht="38.25" customHeight="1" x14ac:dyDescent="0.25">
      <c r="A70" s="54" t="s">
        <v>364</v>
      </c>
      <c r="B70" s="54"/>
      <c r="C70" s="54" t="s">
        <v>399</v>
      </c>
      <c r="D70" s="54" t="s">
        <v>806</v>
      </c>
      <c r="E70" s="54" t="s">
        <v>1036</v>
      </c>
      <c r="F70" s="54" t="s">
        <v>960</v>
      </c>
      <c r="G70" s="54" t="s">
        <v>1037</v>
      </c>
    </row>
    <row r="71" spans="1:9" s="29" customFormat="1" ht="38.25" customHeight="1" x14ac:dyDescent="0.25">
      <c r="A71" s="54" t="s">
        <v>89</v>
      </c>
      <c r="B71" s="54">
        <v>10</v>
      </c>
      <c r="C71" s="54" t="s">
        <v>365</v>
      </c>
      <c r="D71" s="54" t="s">
        <v>807</v>
      </c>
      <c r="E71" s="54" t="s">
        <v>1038</v>
      </c>
      <c r="F71" s="54" t="s">
        <v>968</v>
      </c>
      <c r="G71" s="30" t="s">
        <v>568</v>
      </c>
    </row>
    <row r="72" spans="1:9" s="29" customFormat="1" ht="38.25" customHeight="1" x14ac:dyDescent="0.25">
      <c r="A72" s="54" t="s">
        <v>569</v>
      </c>
      <c r="B72" s="54">
        <v>10</v>
      </c>
      <c r="C72" s="54" t="s">
        <v>365</v>
      </c>
      <c r="D72" s="54" t="s">
        <v>808</v>
      </c>
      <c r="E72" s="54" t="s">
        <v>1039</v>
      </c>
      <c r="F72" s="54" t="s">
        <v>977</v>
      </c>
      <c r="G72" s="30" t="s">
        <v>571</v>
      </c>
    </row>
    <row r="73" spans="1:9" s="29" customFormat="1" ht="38.25" customHeight="1" x14ac:dyDescent="0.25">
      <c r="A73" s="54" t="s">
        <v>205</v>
      </c>
      <c r="B73" s="54">
        <v>7</v>
      </c>
      <c r="C73" s="54" t="s">
        <v>404</v>
      </c>
      <c r="D73" s="54" t="s">
        <v>808</v>
      </c>
      <c r="E73" s="54" t="s">
        <v>1039</v>
      </c>
      <c r="F73" s="54" t="s">
        <v>977</v>
      </c>
      <c r="G73" s="30" t="s">
        <v>571</v>
      </c>
    </row>
    <row r="74" spans="1:9" s="29" customFormat="1" ht="38.25" customHeight="1" x14ac:dyDescent="0.25">
      <c r="A74" s="54" t="s">
        <v>572</v>
      </c>
      <c r="B74" s="54">
        <v>7</v>
      </c>
      <c r="C74" s="54" t="s">
        <v>365</v>
      </c>
      <c r="D74" s="54" t="s">
        <v>809</v>
      </c>
      <c r="E74" s="54" t="s">
        <v>1040</v>
      </c>
      <c r="F74" s="54" t="s">
        <v>958</v>
      </c>
      <c r="G74" s="30" t="s">
        <v>573</v>
      </c>
    </row>
    <row r="75" spans="1:9" s="29" customFormat="1" ht="38.25" customHeight="1" x14ac:dyDescent="0.25">
      <c r="A75" s="54" t="s">
        <v>574</v>
      </c>
      <c r="B75" s="54">
        <v>7</v>
      </c>
      <c r="C75" s="54" t="s">
        <v>365</v>
      </c>
      <c r="D75" s="54" t="s">
        <v>809</v>
      </c>
      <c r="E75" s="54" t="s">
        <v>1040</v>
      </c>
      <c r="F75" s="54" t="s">
        <v>958</v>
      </c>
      <c r="G75" s="30" t="s">
        <v>573</v>
      </c>
    </row>
    <row r="76" spans="1:9" s="29" customFormat="1" ht="38.25" customHeight="1" x14ac:dyDescent="0.25">
      <c r="A76" s="54" t="s">
        <v>251</v>
      </c>
      <c r="B76" s="54">
        <v>11</v>
      </c>
      <c r="C76" s="54" t="s">
        <v>365</v>
      </c>
      <c r="D76" s="54" t="s">
        <v>810</v>
      </c>
      <c r="E76" s="54" t="s">
        <v>1041</v>
      </c>
      <c r="F76" s="54" t="s">
        <v>964</v>
      </c>
      <c r="G76" s="30" t="s">
        <v>576</v>
      </c>
    </row>
    <row r="77" spans="1:9" s="29" customFormat="1" ht="38.25" customHeight="1" x14ac:dyDescent="0.25">
      <c r="A77" s="54" t="s">
        <v>210</v>
      </c>
      <c r="B77" s="54">
        <v>7</v>
      </c>
      <c r="C77" s="54" t="s">
        <v>404</v>
      </c>
      <c r="D77" s="54" t="s">
        <v>811</v>
      </c>
      <c r="E77" s="54" t="s">
        <v>1042</v>
      </c>
      <c r="F77" s="54" t="s">
        <v>947</v>
      </c>
      <c r="G77" s="30" t="s">
        <v>577</v>
      </c>
    </row>
    <row r="78" spans="1:9" s="29" customFormat="1" ht="38.25" customHeight="1" x14ac:dyDescent="0.25">
      <c r="A78" s="54" t="s">
        <v>363</v>
      </c>
      <c r="B78" s="54">
        <v>10</v>
      </c>
      <c r="C78" s="54" t="s">
        <v>365</v>
      </c>
      <c r="D78" s="57" t="s">
        <v>812</v>
      </c>
      <c r="E78" s="57" t="s">
        <v>1043</v>
      </c>
      <c r="F78" s="54" t="s">
        <v>968</v>
      </c>
      <c r="G78" s="30" t="s">
        <v>578</v>
      </c>
    </row>
    <row r="79" spans="1:9" s="29" customFormat="1" ht="38.25" customHeight="1" x14ac:dyDescent="0.25">
      <c r="A79" s="29" t="s">
        <v>212</v>
      </c>
      <c r="B79" s="29">
        <v>9</v>
      </c>
      <c r="D79" s="29" t="s">
        <v>579</v>
      </c>
      <c r="E79" s="29" t="s">
        <v>580</v>
      </c>
      <c r="F79" s="29" t="s">
        <v>581</v>
      </c>
      <c r="G79" s="30" t="s">
        <v>582</v>
      </c>
      <c r="H79" s="29" t="s">
        <v>295</v>
      </c>
      <c r="I79" s="29" t="s">
        <v>256</v>
      </c>
    </row>
    <row r="80" spans="1:9" s="29" customFormat="1" ht="38.25" customHeight="1" x14ac:dyDescent="0.25">
      <c r="A80" s="54" t="s">
        <v>1044</v>
      </c>
      <c r="B80" s="54">
        <v>11</v>
      </c>
      <c r="C80" s="54" t="s">
        <v>365</v>
      </c>
      <c r="D80" s="54" t="s">
        <v>813</v>
      </c>
      <c r="E80" s="54" t="s">
        <v>1045</v>
      </c>
      <c r="F80" s="54" t="s">
        <v>1046</v>
      </c>
      <c r="G80" s="30" t="s">
        <v>584</v>
      </c>
    </row>
    <row r="81" spans="1:9" s="29" customFormat="1" ht="38.25" customHeight="1" x14ac:dyDescent="0.25">
      <c r="A81" s="29" t="s">
        <v>121</v>
      </c>
      <c r="B81" s="29">
        <v>7</v>
      </c>
      <c r="D81" s="29" t="s">
        <v>588</v>
      </c>
      <c r="E81" s="29" t="s">
        <v>589</v>
      </c>
      <c r="F81" s="29" t="s">
        <v>431</v>
      </c>
      <c r="G81" s="30" t="s">
        <v>590</v>
      </c>
      <c r="H81" s="29" t="s">
        <v>297</v>
      </c>
      <c r="I81" s="29" t="s">
        <v>256</v>
      </c>
    </row>
    <row r="82" spans="1:9" s="29" customFormat="1" ht="38.25" customHeight="1" x14ac:dyDescent="0.25">
      <c r="A82" s="54" t="s">
        <v>21</v>
      </c>
      <c r="B82" s="54">
        <v>12</v>
      </c>
      <c r="C82" s="54" t="s">
        <v>735</v>
      </c>
      <c r="D82" s="54" t="s">
        <v>814</v>
      </c>
      <c r="E82" s="54" t="s">
        <v>1047</v>
      </c>
      <c r="F82" s="54" t="s">
        <v>988</v>
      </c>
      <c r="G82" s="30" t="s">
        <v>592</v>
      </c>
    </row>
    <row r="83" spans="1:9" s="29" customFormat="1" ht="38.25" customHeight="1" x14ac:dyDescent="0.25">
      <c r="A83" s="54" t="s">
        <v>593</v>
      </c>
      <c r="B83" s="54">
        <v>7</v>
      </c>
      <c r="C83" s="54" t="s">
        <v>404</v>
      </c>
      <c r="D83" s="54" t="s">
        <v>815</v>
      </c>
      <c r="E83" s="54" t="s">
        <v>1048</v>
      </c>
      <c r="F83" s="54" t="s">
        <v>970</v>
      </c>
      <c r="G83" s="30" t="s">
        <v>595</v>
      </c>
    </row>
    <row r="84" spans="1:9" s="29" customFormat="1" ht="38.25" customHeight="1" x14ac:dyDescent="0.25">
      <c r="A84" s="54" t="s">
        <v>219</v>
      </c>
      <c r="B84" s="54">
        <v>12</v>
      </c>
      <c r="C84" s="54" t="s">
        <v>365</v>
      </c>
      <c r="D84" s="54" t="s">
        <v>816</v>
      </c>
      <c r="E84" s="54" t="s">
        <v>1049</v>
      </c>
      <c r="F84" s="54" t="s">
        <v>980</v>
      </c>
      <c r="G84" s="30" t="s">
        <v>602</v>
      </c>
    </row>
    <row r="85" spans="1:9" s="29" customFormat="1" ht="38.25" customHeight="1" x14ac:dyDescent="0.25">
      <c r="A85" s="54" t="s">
        <v>411</v>
      </c>
      <c r="B85" s="54"/>
      <c r="C85" s="54" t="s">
        <v>365</v>
      </c>
      <c r="D85" s="54" t="s">
        <v>817</v>
      </c>
      <c r="E85" s="54" t="s">
        <v>1050</v>
      </c>
      <c r="F85" s="54" t="s">
        <v>1051</v>
      </c>
      <c r="G85" s="54" t="s">
        <v>1052</v>
      </c>
    </row>
    <row r="86" spans="1:9" s="29" customFormat="1" ht="38.25" customHeight="1" x14ac:dyDescent="0.25">
      <c r="A86" s="54" t="s">
        <v>31</v>
      </c>
      <c r="B86" s="54">
        <v>12</v>
      </c>
      <c r="C86" s="54" t="s">
        <v>352</v>
      </c>
      <c r="D86" s="54" t="s">
        <v>818</v>
      </c>
      <c r="E86" s="54" t="s">
        <v>1053</v>
      </c>
      <c r="F86" s="54" t="s">
        <v>947</v>
      </c>
      <c r="G86" s="30" t="s">
        <v>605</v>
      </c>
    </row>
    <row r="87" spans="1:9" s="29" customFormat="1" ht="38.25" customHeight="1" x14ac:dyDescent="0.25">
      <c r="A87" s="54" t="s">
        <v>34</v>
      </c>
      <c r="B87" s="54">
        <v>9</v>
      </c>
      <c r="C87" s="54" t="s">
        <v>352</v>
      </c>
      <c r="D87" s="54" t="s">
        <v>818</v>
      </c>
      <c r="E87" s="54" t="s">
        <v>1053</v>
      </c>
      <c r="F87" s="54" t="s">
        <v>947</v>
      </c>
      <c r="G87" s="30" t="s">
        <v>605</v>
      </c>
    </row>
    <row r="88" spans="1:9" s="29" customFormat="1" ht="38.25" customHeight="1" x14ac:dyDescent="0.25">
      <c r="A88" s="54" t="s">
        <v>103</v>
      </c>
      <c r="B88" s="54">
        <v>10</v>
      </c>
      <c r="C88" s="54" t="s">
        <v>365</v>
      </c>
      <c r="D88" s="54" t="s">
        <v>820</v>
      </c>
      <c r="E88" s="54" t="s">
        <v>1054</v>
      </c>
      <c r="F88" s="54" t="s">
        <v>966</v>
      </c>
      <c r="G88" s="30" t="s">
        <v>607</v>
      </c>
    </row>
    <row r="89" spans="1:9" s="29" customFormat="1" ht="38.25" customHeight="1" x14ac:dyDescent="0.25">
      <c r="A89" s="29" t="s">
        <v>222</v>
      </c>
      <c r="B89" s="29">
        <v>6</v>
      </c>
      <c r="D89" s="29" t="s">
        <v>613</v>
      </c>
      <c r="E89" s="29" t="s">
        <v>614</v>
      </c>
      <c r="F89" s="29" t="s">
        <v>431</v>
      </c>
      <c r="G89" s="30" t="s">
        <v>615</v>
      </c>
      <c r="H89" s="29" t="s">
        <v>304</v>
      </c>
      <c r="I89" s="29" t="s">
        <v>256</v>
      </c>
    </row>
    <row r="90" spans="1:9" s="29" customFormat="1" ht="38.25" customHeight="1" x14ac:dyDescent="0.25">
      <c r="A90" s="54" t="s">
        <v>1056</v>
      </c>
      <c r="B90" s="54"/>
      <c r="C90" s="54" t="s">
        <v>403</v>
      </c>
      <c r="D90" s="54" t="s">
        <v>824</v>
      </c>
      <c r="E90" s="54" t="s">
        <v>1057</v>
      </c>
      <c r="F90" s="54" t="s">
        <v>1058</v>
      </c>
      <c r="G90" s="54" t="s">
        <v>1059</v>
      </c>
    </row>
    <row r="91" spans="1:9" s="29" customFormat="1" ht="38.25" customHeight="1" x14ac:dyDescent="0.25">
      <c r="A91" s="54" t="s">
        <v>1060</v>
      </c>
      <c r="B91" s="54"/>
      <c r="C91" s="54" t="s">
        <v>403</v>
      </c>
      <c r="D91" s="54" t="s">
        <v>825</v>
      </c>
      <c r="E91" s="54" t="s">
        <v>1061</v>
      </c>
      <c r="F91" s="54" t="s">
        <v>988</v>
      </c>
      <c r="G91" s="30" t="s">
        <v>618</v>
      </c>
    </row>
    <row r="92" spans="1:9" s="29" customFormat="1" ht="38.25" customHeight="1" x14ac:dyDescent="0.25">
      <c r="A92" s="57" t="s">
        <v>616</v>
      </c>
      <c r="B92" s="54"/>
      <c r="C92" s="54" t="s">
        <v>736</v>
      </c>
      <c r="D92" s="54" t="s">
        <v>825</v>
      </c>
      <c r="E92" s="54" t="s">
        <v>1061</v>
      </c>
      <c r="F92" s="54" t="s">
        <v>988</v>
      </c>
    </row>
    <row r="93" spans="1:9" s="29" customFormat="1" ht="38.25" customHeight="1" x14ac:dyDescent="0.25">
      <c r="A93" s="54" t="s">
        <v>105</v>
      </c>
      <c r="B93" s="54">
        <v>11</v>
      </c>
      <c r="C93" s="54" t="s">
        <v>365</v>
      </c>
      <c r="D93" s="54" t="s">
        <v>826</v>
      </c>
      <c r="E93" s="54" t="s">
        <v>1062</v>
      </c>
      <c r="F93" s="54" t="s">
        <v>1063</v>
      </c>
      <c r="G93" s="30" t="s">
        <v>619</v>
      </c>
    </row>
    <row r="94" spans="1:9" s="29" customFormat="1" ht="38.25" customHeight="1" x14ac:dyDescent="0.25">
      <c r="A94" s="54" t="s">
        <v>104</v>
      </c>
      <c r="B94" s="54">
        <v>8</v>
      </c>
      <c r="C94" s="54" t="s">
        <v>736</v>
      </c>
      <c r="D94" s="54" t="s">
        <v>827</v>
      </c>
      <c r="E94" s="54" t="s">
        <v>1064</v>
      </c>
      <c r="F94" s="54" t="s">
        <v>958</v>
      </c>
      <c r="G94" s="30" t="s">
        <v>620</v>
      </c>
    </row>
    <row r="95" spans="1:9" s="29" customFormat="1" ht="38.25" customHeight="1" x14ac:dyDescent="0.25">
      <c r="A95" s="54" t="s">
        <v>77</v>
      </c>
      <c r="B95" s="54">
        <v>11</v>
      </c>
      <c r="C95" s="54" t="s">
        <v>352</v>
      </c>
      <c r="D95" s="54" t="s">
        <v>828</v>
      </c>
      <c r="E95" s="54" t="s">
        <v>1065</v>
      </c>
      <c r="F95" s="54" t="s">
        <v>1066</v>
      </c>
      <c r="G95" s="30" t="s">
        <v>622</v>
      </c>
    </row>
    <row r="96" spans="1:9" s="29" customFormat="1" ht="38.25" customHeight="1" x14ac:dyDescent="0.25">
      <c r="A96" s="29" t="s">
        <v>627</v>
      </c>
      <c r="B96" s="29">
        <v>11</v>
      </c>
      <c r="D96" s="29" t="s">
        <v>623</v>
      </c>
      <c r="E96" s="29" t="s">
        <v>624</v>
      </c>
      <c r="F96" s="29" t="s">
        <v>625</v>
      </c>
      <c r="G96" s="30" t="s">
        <v>626</v>
      </c>
      <c r="H96" s="29" t="s">
        <v>305</v>
      </c>
      <c r="I96" s="29" t="s">
        <v>306</v>
      </c>
    </row>
    <row r="97" spans="1:12" s="29" customFormat="1" ht="38.25" customHeight="1" x14ac:dyDescent="0.25">
      <c r="A97" s="29" t="s">
        <v>225</v>
      </c>
      <c r="B97" s="29">
        <v>7</v>
      </c>
      <c r="D97" s="29" t="s">
        <v>628</v>
      </c>
      <c r="E97" s="29" t="s">
        <v>629</v>
      </c>
      <c r="F97" s="29" t="s">
        <v>421</v>
      </c>
      <c r="G97" s="30" t="s">
        <v>630</v>
      </c>
      <c r="H97" s="29" t="s">
        <v>307</v>
      </c>
      <c r="I97" s="29" t="s">
        <v>256</v>
      </c>
    </row>
    <row r="98" spans="1:12" s="29" customFormat="1" ht="38.25" customHeight="1" x14ac:dyDescent="0.25">
      <c r="A98" s="29" t="s">
        <v>631</v>
      </c>
      <c r="B98" s="29">
        <v>9</v>
      </c>
      <c r="D98" s="29" t="s">
        <v>632</v>
      </c>
      <c r="E98" s="29" t="s">
        <v>633</v>
      </c>
      <c r="F98" s="29" t="s">
        <v>448</v>
      </c>
      <c r="G98" s="30" t="s">
        <v>634</v>
      </c>
      <c r="H98" s="29" t="s">
        <v>308</v>
      </c>
      <c r="I98" s="29" t="s">
        <v>309</v>
      </c>
    </row>
    <row r="99" spans="1:12" s="29" customFormat="1" ht="38.25" customHeight="1" x14ac:dyDescent="0.25">
      <c r="A99" s="29" t="s">
        <v>122</v>
      </c>
      <c r="B99" s="29">
        <v>8</v>
      </c>
      <c r="D99" s="29" t="s">
        <v>635</v>
      </c>
      <c r="E99" s="29" t="s">
        <v>636</v>
      </c>
      <c r="F99" s="29" t="s">
        <v>442</v>
      </c>
      <c r="G99" s="30" t="s">
        <v>637</v>
      </c>
      <c r="H99" s="29" t="s">
        <v>310</v>
      </c>
      <c r="I99" s="29" t="s">
        <v>256</v>
      </c>
    </row>
    <row r="100" spans="1:12" s="29" customFormat="1" ht="38.25" customHeight="1" x14ac:dyDescent="0.25">
      <c r="A100" s="54" t="s">
        <v>11</v>
      </c>
      <c r="B100" s="54">
        <v>9</v>
      </c>
      <c r="C100" s="54" t="s">
        <v>352</v>
      </c>
      <c r="D100" s="54" t="s">
        <v>830</v>
      </c>
      <c r="E100" s="54" t="s">
        <v>1069</v>
      </c>
      <c r="F100" s="54" t="s">
        <v>988</v>
      </c>
      <c r="G100" s="30" t="s">
        <v>639</v>
      </c>
    </row>
    <row r="101" spans="1:12" s="29" customFormat="1" ht="38.25" customHeight="1" x14ac:dyDescent="0.25">
      <c r="A101" s="29" t="s">
        <v>1555</v>
      </c>
      <c r="B101" s="54"/>
      <c r="C101" s="54"/>
      <c r="D101" s="54"/>
      <c r="E101" s="57" t="s">
        <v>1463</v>
      </c>
      <c r="F101" s="57" t="s">
        <v>1556</v>
      </c>
      <c r="G101" s="58" t="s">
        <v>1558</v>
      </c>
    </row>
    <row r="102" spans="1:12" s="29" customFormat="1" ht="38.25" customHeight="1" x14ac:dyDescent="0.25">
      <c r="A102" s="54" t="s">
        <v>74</v>
      </c>
      <c r="B102" s="54">
        <v>10</v>
      </c>
      <c r="C102" s="54" t="s">
        <v>352</v>
      </c>
      <c r="D102" s="54" t="s">
        <v>832</v>
      </c>
      <c r="E102" s="54" t="s">
        <v>1070</v>
      </c>
      <c r="F102" s="54" t="s">
        <v>947</v>
      </c>
      <c r="G102" s="30" t="s">
        <v>641</v>
      </c>
    </row>
    <row r="103" spans="1:12" s="29" customFormat="1" ht="38.25" customHeight="1" x14ac:dyDescent="0.25">
      <c r="A103" s="29" t="s">
        <v>227</v>
      </c>
      <c r="B103" s="29">
        <v>10</v>
      </c>
      <c r="D103" s="29" t="s">
        <v>642</v>
      </c>
      <c r="E103" s="29" t="s">
        <v>643</v>
      </c>
      <c r="F103" s="29" t="s">
        <v>477</v>
      </c>
      <c r="G103" s="30" t="s">
        <v>644</v>
      </c>
      <c r="H103" s="29" t="s">
        <v>311</v>
      </c>
      <c r="I103" s="29" t="s">
        <v>312</v>
      </c>
    </row>
    <row r="104" spans="1:12" s="29" customFormat="1" ht="38.25" customHeight="1" x14ac:dyDescent="0.25">
      <c r="A104" s="54" t="s">
        <v>377</v>
      </c>
      <c r="B104" s="54"/>
      <c r="C104" s="54" t="s">
        <v>399</v>
      </c>
      <c r="D104" s="54" t="s">
        <v>833</v>
      </c>
      <c r="E104" s="54" t="s">
        <v>1071</v>
      </c>
      <c r="F104" s="54" t="s">
        <v>960</v>
      </c>
      <c r="G104" s="54" t="s">
        <v>1072</v>
      </c>
      <c r="L104" s="106" t="s">
        <v>1372</v>
      </c>
    </row>
    <row r="105" spans="1:12" s="29" customFormat="1" ht="38.25" customHeight="1" x14ac:dyDescent="0.25">
      <c r="A105" s="54" t="s">
        <v>1073</v>
      </c>
      <c r="B105" s="54"/>
      <c r="C105" s="54" t="s">
        <v>403</v>
      </c>
      <c r="D105" s="54" t="s">
        <v>835</v>
      </c>
      <c r="E105" s="54" t="s">
        <v>1074</v>
      </c>
      <c r="F105" s="54" t="s">
        <v>980</v>
      </c>
      <c r="G105" s="54" t="s">
        <v>1075</v>
      </c>
    </row>
    <row r="106" spans="1:12" s="29" customFormat="1" ht="38.25" customHeight="1" x14ac:dyDescent="0.25">
      <c r="A106" s="54" t="s">
        <v>118</v>
      </c>
      <c r="B106" s="54">
        <v>10</v>
      </c>
      <c r="C106" s="54" t="s">
        <v>352</v>
      </c>
      <c r="D106" s="54" t="s">
        <v>836</v>
      </c>
      <c r="E106" s="54" t="s">
        <v>1076</v>
      </c>
      <c r="F106" s="54" t="s">
        <v>947</v>
      </c>
      <c r="G106" s="30" t="s">
        <v>651</v>
      </c>
    </row>
    <row r="107" spans="1:12" s="29" customFormat="1" ht="38.25" customHeight="1" x14ac:dyDescent="0.25">
      <c r="A107" s="54" t="s">
        <v>81</v>
      </c>
      <c r="B107" s="54">
        <v>12</v>
      </c>
      <c r="C107" s="54" t="s">
        <v>735</v>
      </c>
      <c r="D107" s="54" t="s">
        <v>838</v>
      </c>
      <c r="E107" s="54" t="s">
        <v>1077</v>
      </c>
      <c r="F107" s="54" t="s">
        <v>958</v>
      </c>
      <c r="G107" s="30" t="s">
        <v>652</v>
      </c>
    </row>
    <row r="108" spans="1:12" ht="38.25" customHeight="1" x14ac:dyDescent="0.25">
      <c r="A108" s="54" t="s">
        <v>82</v>
      </c>
      <c r="B108" s="54">
        <v>10</v>
      </c>
      <c r="C108" s="54" t="s">
        <v>352</v>
      </c>
      <c r="D108" s="54" t="s">
        <v>838</v>
      </c>
      <c r="E108" s="54" t="s">
        <v>1077</v>
      </c>
      <c r="F108" s="54" t="s">
        <v>958</v>
      </c>
      <c r="G108" s="30" t="s">
        <v>652</v>
      </c>
    </row>
    <row r="109" spans="1:12" ht="38.25" customHeight="1" x14ac:dyDescent="0.25">
      <c r="A109" s="54" t="s">
        <v>653</v>
      </c>
      <c r="B109" s="54">
        <v>12</v>
      </c>
      <c r="C109" s="54" t="s">
        <v>352</v>
      </c>
      <c r="D109" s="54" t="s">
        <v>840</v>
      </c>
      <c r="E109" s="54" t="s">
        <v>1078</v>
      </c>
      <c r="F109" s="54" t="s">
        <v>1024</v>
      </c>
      <c r="G109" s="30" t="s">
        <v>655</v>
      </c>
    </row>
    <row r="110" spans="1:12" ht="38.25" customHeight="1" x14ac:dyDescent="0.25">
      <c r="A110" s="54" t="s">
        <v>230</v>
      </c>
      <c r="B110" s="54">
        <v>12</v>
      </c>
      <c r="C110" s="54" t="s">
        <v>365</v>
      </c>
      <c r="D110" s="54" t="s">
        <v>841</v>
      </c>
      <c r="E110" s="54" t="s">
        <v>1079</v>
      </c>
      <c r="F110" s="54" t="s">
        <v>958</v>
      </c>
      <c r="G110" s="54" t="s">
        <v>1080</v>
      </c>
    </row>
    <row r="111" spans="1:12" ht="38.25" customHeight="1" x14ac:dyDescent="0.25">
      <c r="A111" s="54" t="s">
        <v>413</v>
      </c>
      <c r="B111" s="54"/>
      <c r="C111" s="54" t="s">
        <v>365</v>
      </c>
      <c r="D111" s="54" t="s">
        <v>843</v>
      </c>
      <c r="E111" s="54" t="s">
        <v>1081</v>
      </c>
      <c r="F111" s="54" t="s">
        <v>1082</v>
      </c>
      <c r="G111" s="54" t="s">
        <v>1083</v>
      </c>
    </row>
    <row r="112" spans="1:12" ht="38.25" customHeight="1" x14ac:dyDescent="0.25">
      <c r="A112" s="54" t="s">
        <v>414</v>
      </c>
      <c r="B112" s="54"/>
      <c r="C112" s="54" t="s">
        <v>736</v>
      </c>
      <c r="D112" s="54" t="s">
        <v>843</v>
      </c>
      <c r="E112" s="54" t="s">
        <v>1081</v>
      </c>
      <c r="F112" s="54" t="s">
        <v>1082</v>
      </c>
      <c r="G112" s="54" t="s">
        <v>1083</v>
      </c>
    </row>
    <row r="113" spans="1:9" ht="38.25" customHeight="1" x14ac:dyDescent="0.25">
      <c r="A113" s="54" t="s">
        <v>83</v>
      </c>
      <c r="B113" s="54">
        <v>7</v>
      </c>
      <c r="C113" s="54" t="s">
        <v>365</v>
      </c>
      <c r="D113" s="54" t="s">
        <v>844</v>
      </c>
      <c r="E113" s="54" t="s">
        <v>1084</v>
      </c>
      <c r="F113" s="54" t="s">
        <v>970</v>
      </c>
      <c r="G113" s="30" t="s">
        <v>656</v>
      </c>
    </row>
    <row r="114" spans="1:9" ht="38.25" customHeight="1" x14ac:dyDescent="0.25">
      <c r="A114" s="54" t="s">
        <v>109</v>
      </c>
      <c r="B114" s="54">
        <v>7</v>
      </c>
      <c r="C114" s="54" t="s">
        <v>398</v>
      </c>
      <c r="D114" s="54" t="s">
        <v>845</v>
      </c>
      <c r="E114" s="54" t="s">
        <v>1085</v>
      </c>
      <c r="F114" s="54" t="s">
        <v>947</v>
      </c>
      <c r="G114" s="30" t="s">
        <v>658</v>
      </c>
    </row>
    <row r="115" spans="1:9" ht="38.25" customHeight="1" x14ac:dyDescent="0.25">
      <c r="A115" s="54" t="s">
        <v>415</v>
      </c>
      <c r="B115" s="54">
        <v>11</v>
      </c>
      <c r="C115" s="54" t="s">
        <v>352</v>
      </c>
      <c r="D115" s="54" t="s">
        <v>845</v>
      </c>
      <c r="E115" s="54" t="s">
        <v>1085</v>
      </c>
      <c r="F115" s="54" t="s">
        <v>947</v>
      </c>
      <c r="G115" s="30" t="s">
        <v>658</v>
      </c>
    </row>
    <row r="116" spans="1:9" ht="38.25" customHeight="1" x14ac:dyDescent="0.25">
      <c r="A116" s="54" t="s">
        <v>100</v>
      </c>
      <c r="B116" s="54">
        <v>12</v>
      </c>
      <c r="C116" s="54" t="s">
        <v>735</v>
      </c>
      <c r="D116" s="54" t="s">
        <v>846</v>
      </c>
      <c r="E116" s="54" t="s">
        <v>1086</v>
      </c>
      <c r="F116" s="54" t="s">
        <v>970</v>
      </c>
      <c r="G116" s="30" t="s">
        <v>661</v>
      </c>
    </row>
    <row r="117" spans="1:9" ht="38.25" customHeight="1" x14ac:dyDescent="0.25">
      <c r="A117" s="54" t="s">
        <v>662</v>
      </c>
      <c r="B117" s="54">
        <v>8</v>
      </c>
      <c r="C117" s="54" t="s">
        <v>736</v>
      </c>
      <c r="D117" s="54" t="s">
        <v>847</v>
      </c>
      <c r="E117" s="54" t="s">
        <v>1087</v>
      </c>
      <c r="F117" s="54" t="s">
        <v>988</v>
      </c>
      <c r="G117" s="30" t="s">
        <v>663</v>
      </c>
    </row>
    <row r="118" spans="1:9" ht="38.25" customHeight="1" x14ac:dyDescent="0.25">
      <c r="A118" s="54" t="s">
        <v>235</v>
      </c>
      <c r="B118" s="54">
        <v>7</v>
      </c>
      <c r="C118" s="54" t="s">
        <v>365</v>
      </c>
      <c r="D118" s="54" t="s">
        <v>848</v>
      </c>
      <c r="E118" s="54" t="s">
        <v>1088</v>
      </c>
      <c r="F118" s="54" t="s">
        <v>970</v>
      </c>
      <c r="G118" s="54" t="s">
        <v>1089</v>
      </c>
    </row>
    <row r="119" spans="1:9" ht="38.25" customHeight="1" x14ac:dyDescent="0.25">
      <c r="A119" s="54" t="s">
        <v>343</v>
      </c>
      <c r="B119" s="54"/>
      <c r="C119" s="54" t="s">
        <v>403</v>
      </c>
      <c r="D119" s="54" t="s">
        <v>849</v>
      </c>
      <c r="E119" s="54" t="s">
        <v>1090</v>
      </c>
      <c r="F119" s="54" t="s">
        <v>1091</v>
      </c>
      <c r="G119" s="54" t="s">
        <v>1092</v>
      </c>
    </row>
    <row r="120" spans="1:9" ht="38.25" customHeight="1" x14ac:dyDescent="0.25">
      <c r="A120" s="29" t="s">
        <v>237</v>
      </c>
      <c r="B120" s="29">
        <v>9</v>
      </c>
      <c r="C120" s="29"/>
      <c r="D120" s="29" t="s">
        <v>664</v>
      </c>
      <c r="E120" s="29" t="s">
        <v>665</v>
      </c>
      <c r="F120" s="29" t="s">
        <v>421</v>
      </c>
      <c r="G120" s="30" t="s">
        <v>666</v>
      </c>
      <c r="H120" t="s">
        <v>256</v>
      </c>
      <c r="I120" t="s">
        <v>317</v>
      </c>
    </row>
    <row r="121" spans="1:9" ht="38.25" customHeight="1" x14ac:dyDescent="0.25">
      <c r="A121" s="29" t="s">
        <v>113</v>
      </c>
      <c r="B121" s="29">
        <v>8</v>
      </c>
      <c r="C121" s="29"/>
      <c r="D121" s="29" t="s">
        <v>667</v>
      </c>
      <c r="E121" s="29" t="s">
        <v>668</v>
      </c>
      <c r="F121" s="29" t="s">
        <v>421</v>
      </c>
      <c r="G121" s="30" t="s">
        <v>669</v>
      </c>
      <c r="H121" t="s">
        <v>318</v>
      </c>
      <c r="I121" t="s">
        <v>319</v>
      </c>
    </row>
    <row r="122" spans="1:9" ht="38.25" customHeight="1" x14ac:dyDescent="0.25">
      <c r="A122" s="29" t="s">
        <v>87</v>
      </c>
      <c r="B122" s="29">
        <v>8</v>
      </c>
      <c r="C122" s="29"/>
      <c r="D122" s="29" t="s">
        <v>675</v>
      </c>
      <c r="E122" s="29" t="s">
        <v>676</v>
      </c>
      <c r="F122" s="29" t="s">
        <v>448</v>
      </c>
      <c r="G122" s="30" t="s">
        <v>677</v>
      </c>
      <c r="H122" t="s">
        <v>256</v>
      </c>
      <c r="I122" t="s">
        <v>321</v>
      </c>
    </row>
    <row r="123" spans="1:9" ht="38.25" customHeight="1" x14ac:dyDescent="0.25">
      <c r="A123" s="54" t="s">
        <v>347</v>
      </c>
      <c r="B123" s="54"/>
      <c r="C123" s="54" t="s">
        <v>399</v>
      </c>
      <c r="D123" s="57" t="s">
        <v>854</v>
      </c>
      <c r="E123" s="57" t="s">
        <v>1096</v>
      </c>
      <c r="F123" s="54" t="s">
        <v>947</v>
      </c>
      <c r="G123" s="54" t="s">
        <v>1097</v>
      </c>
    </row>
    <row r="124" spans="1:9" ht="38.25" customHeight="1" x14ac:dyDescent="0.25">
      <c r="A124" s="50" t="s">
        <v>412</v>
      </c>
      <c r="B124" s="29"/>
      <c r="C124" s="50" t="s">
        <v>403</v>
      </c>
      <c r="D124" s="29"/>
      <c r="E124" s="29"/>
      <c r="F124" s="29"/>
      <c r="G124" s="30"/>
    </row>
    <row r="125" spans="1:9" ht="38.25" customHeight="1" x14ac:dyDescent="0.25">
      <c r="A125" s="29" t="s">
        <v>240</v>
      </c>
      <c r="B125" s="29">
        <v>10</v>
      </c>
      <c r="C125" s="29"/>
      <c r="D125" s="29" t="s">
        <v>680</v>
      </c>
      <c r="E125" s="29" t="s">
        <v>681</v>
      </c>
      <c r="F125" s="29" t="s">
        <v>457</v>
      </c>
      <c r="G125" s="30" t="s">
        <v>682</v>
      </c>
      <c r="H125" t="s">
        <v>322</v>
      </c>
      <c r="I125" t="s">
        <v>323</v>
      </c>
    </row>
    <row r="126" spans="1:9" ht="38.25" customHeight="1" x14ac:dyDescent="0.25">
      <c r="A126" s="54" t="s">
        <v>361</v>
      </c>
      <c r="B126" s="54"/>
      <c r="C126" s="54" t="s">
        <v>403</v>
      </c>
      <c r="D126" s="54" t="s">
        <v>857</v>
      </c>
      <c r="E126" s="54" t="s">
        <v>1099</v>
      </c>
      <c r="F126" s="54" t="s">
        <v>966</v>
      </c>
      <c r="G126" s="54" t="s">
        <v>1100</v>
      </c>
    </row>
    <row r="127" spans="1:9" ht="38.25" customHeight="1" x14ac:dyDescent="0.25">
      <c r="A127" s="54" t="s">
        <v>416</v>
      </c>
      <c r="B127" s="54"/>
      <c r="C127" s="54" t="s">
        <v>365</v>
      </c>
      <c r="D127" s="54" t="s">
        <v>858</v>
      </c>
      <c r="E127" s="54" t="s">
        <v>1101</v>
      </c>
      <c r="F127" s="54" t="s">
        <v>1024</v>
      </c>
      <c r="G127" s="54" t="s">
        <v>1102</v>
      </c>
    </row>
    <row r="128" spans="1:9" ht="38.25" customHeight="1" x14ac:dyDescent="0.25">
      <c r="A128" s="54" t="s">
        <v>683</v>
      </c>
      <c r="B128" s="54">
        <v>10</v>
      </c>
      <c r="C128" s="54" t="s">
        <v>365</v>
      </c>
      <c r="D128" s="54" t="s">
        <v>860</v>
      </c>
      <c r="E128" s="54" t="s">
        <v>1103</v>
      </c>
      <c r="F128" s="54" t="s">
        <v>1091</v>
      </c>
      <c r="G128" s="30" t="s">
        <v>685</v>
      </c>
    </row>
    <row r="129" spans="1:9" ht="38.25" customHeight="1" x14ac:dyDescent="0.25">
      <c r="A129" s="54" t="s">
        <v>116</v>
      </c>
      <c r="B129" s="54">
        <v>12</v>
      </c>
      <c r="C129" s="54" t="s">
        <v>735</v>
      </c>
      <c r="D129" s="54" t="s">
        <v>861</v>
      </c>
      <c r="E129" s="54" t="s">
        <v>1104</v>
      </c>
      <c r="F129" s="54" t="s">
        <v>1024</v>
      </c>
      <c r="G129" s="30" t="s">
        <v>687</v>
      </c>
    </row>
    <row r="130" spans="1:9" ht="38.25" customHeight="1" x14ac:dyDescent="0.25">
      <c r="A130" s="54" t="s">
        <v>1107</v>
      </c>
      <c r="B130" s="54">
        <v>10</v>
      </c>
      <c r="C130" s="54" t="s">
        <v>365</v>
      </c>
      <c r="D130" s="54" t="s">
        <v>863</v>
      </c>
      <c r="E130" s="54" t="s">
        <v>1105</v>
      </c>
      <c r="F130" s="54" t="s">
        <v>1106</v>
      </c>
      <c r="G130" s="30" t="s">
        <v>688</v>
      </c>
    </row>
    <row r="131" spans="1:9" ht="38.25" customHeight="1" x14ac:dyDescent="0.25">
      <c r="A131" s="29" t="s">
        <v>689</v>
      </c>
      <c r="B131" s="29">
        <v>12</v>
      </c>
      <c r="C131" s="29"/>
      <c r="D131" s="29" t="s">
        <v>690</v>
      </c>
      <c r="E131" s="29" t="s">
        <v>691</v>
      </c>
      <c r="F131" s="29" t="s">
        <v>477</v>
      </c>
      <c r="G131" s="30" t="s">
        <v>692</v>
      </c>
      <c r="H131" t="s">
        <v>324</v>
      </c>
      <c r="I131" t="s">
        <v>256</v>
      </c>
    </row>
    <row r="132" spans="1:9" ht="38.25" customHeight="1" x14ac:dyDescent="0.25">
      <c r="A132" s="54" t="s">
        <v>379</v>
      </c>
      <c r="B132" s="54"/>
      <c r="C132" s="54" t="s">
        <v>399</v>
      </c>
      <c r="D132" s="54" t="s">
        <v>865</v>
      </c>
      <c r="E132" s="54" t="s">
        <v>1108</v>
      </c>
      <c r="F132" s="54" t="s">
        <v>1109</v>
      </c>
      <c r="G132" s="54" t="s">
        <v>1110</v>
      </c>
    </row>
    <row r="133" spans="1:9" ht="38.25" customHeight="1" x14ac:dyDescent="0.25">
      <c r="A133" s="29" t="s">
        <v>693</v>
      </c>
      <c r="B133" s="29">
        <v>8</v>
      </c>
      <c r="C133" s="29"/>
      <c r="D133" s="29" t="s">
        <v>694</v>
      </c>
      <c r="E133" s="29" t="s">
        <v>695</v>
      </c>
      <c r="F133" s="29" t="s">
        <v>444</v>
      </c>
      <c r="G133" s="30" t="s">
        <v>696</v>
      </c>
      <c r="H133" t="s">
        <v>256</v>
      </c>
      <c r="I133" t="s">
        <v>325</v>
      </c>
    </row>
    <row r="134" spans="1:9" ht="38.25" customHeight="1" x14ac:dyDescent="0.25">
      <c r="A134" s="29" t="s">
        <v>243</v>
      </c>
      <c r="B134" s="29">
        <v>11</v>
      </c>
      <c r="C134" s="29"/>
      <c r="D134" s="29" t="s">
        <v>697</v>
      </c>
      <c r="E134" s="29" t="s">
        <v>698</v>
      </c>
      <c r="F134" s="29" t="s">
        <v>448</v>
      </c>
      <c r="G134" s="30" t="s">
        <v>699</v>
      </c>
      <c r="H134" t="s">
        <v>256</v>
      </c>
      <c r="I134" t="s">
        <v>326</v>
      </c>
    </row>
    <row r="135" spans="1:9" ht="38.25" customHeight="1" x14ac:dyDescent="0.25">
      <c r="A135" s="29" t="s">
        <v>114</v>
      </c>
      <c r="B135" s="29">
        <v>10</v>
      </c>
      <c r="C135" s="29"/>
      <c r="D135" s="29" t="s">
        <v>700</v>
      </c>
      <c r="E135" s="29" t="s">
        <v>701</v>
      </c>
      <c r="F135" s="29" t="s">
        <v>448</v>
      </c>
      <c r="G135" s="30" t="s">
        <v>702</v>
      </c>
      <c r="H135" t="s">
        <v>327</v>
      </c>
      <c r="I135" t="s">
        <v>256</v>
      </c>
    </row>
    <row r="136" spans="1:9" ht="38.25" customHeight="1" x14ac:dyDescent="0.25">
      <c r="A136" s="54" t="s">
        <v>367</v>
      </c>
      <c r="B136" s="50" t="s">
        <v>1257</v>
      </c>
      <c r="C136" s="54" t="s">
        <v>365</v>
      </c>
      <c r="D136" s="54" t="s">
        <v>866</v>
      </c>
      <c r="E136" s="54" t="s">
        <v>1111</v>
      </c>
      <c r="F136" s="54" t="s">
        <v>958</v>
      </c>
      <c r="G136" s="30" t="s">
        <v>705</v>
      </c>
    </row>
    <row r="137" spans="1:9" ht="38.25" customHeight="1" x14ac:dyDescent="0.25">
      <c r="A137" s="54" t="s">
        <v>80</v>
      </c>
      <c r="B137" s="54">
        <v>7</v>
      </c>
      <c r="C137" s="54" t="s">
        <v>398</v>
      </c>
      <c r="D137" s="54" t="s">
        <v>866</v>
      </c>
      <c r="E137" s="54" t="s">
        <v>1111</v>
      </c>
      <c r="F137" s="54" t="s">
        <v>958</v>
      </c>
      <c r="G137" s="30" t="s">
        <v>705</v>
      </c>
    </row>
    <row r="138" spans="1:9" ht="38.25" customHeight="1" x14ac:dyDescent="0.25">
      <c r="A138" s="54" t="s">
        <v>115</v>
      </c>
      <c r="B138" s="54">
        <v>12</v>
      </c>
      <c r="C138" s="54" t="s">
        <v>365</v>
      </c>
      <c r="D138" s="54" t="s">
        <v>868</v>
      </c>
      <c r="E138" s="54" t="s">
        <v>1112</v>
      </c>
      <c r="F138" s="54" t="s">
        <v>964</v>
      </c>
      <c r="G138" s="30" t="s">
        <v>707</v>
      </c>
    </row>
    <row r="139" spans="1:9" ht="38.25" customHeight="1" x14ac:dyDescent="0.25">
      <c r="A139" s="29" t="s">
        <v>708</v>
      </c>
      <c r="B139" s="29">
        <v>12</v>
      </c>
      <c r="C139" s="29"/>
      <c r="D139" s="29" t="s">
        <v>709</v>
      </c>
      <c r="E139" s="29" t="s">
        <v>710</v>
      </c>
      <c r="F139" s="29" t="s">
        <v>711</v>
      </c>
      <c r="G139" s="30" t="s">
        <v>712</v>
      </c>
      <c r="H139" t="s">
        <v>328</v>
      </c>
      <c r="I139" t="s">
        <v>256</v>
      </c>
    </row>
    <row r="140" spans="1:9" ht="38.25" customHeight="1" x14ac:dyDescent="0.25">
      <c r="A140" s="54" t="s">
        <v>246</v>
      </c>
      <c r="B140" s="54">
        <v>10</v>
      </c>
      <c r="C140" s="54" t="s">
        <v>352</v>
      </c>
      <c r="D140" s="57" t="s">
        <v>869</v>
      </c>
      <c r="E140" s="57" t="s">
        <v>1113</v>
      </c>
      <c r="F140" s="54" t="s">
        <v>980</v>
      </c>
      <c r="G140" s="30" t="s">
        <v>717</v>
      </c>
    </row>
    <row r="141" spans="1:9" ht="38.25" customHeight="1" x14ac:dyDescent="0.25">
      <c r="A141" s="54" t="s">
        <v>94</v>
      </c>
      <c r="B141" s="54">
        <v>9</v>
      </c>
      <c r="C141" s="54" t="s">
        <v>352</v>
      </c>
      <c r="D141" s="54" t="s">
        <v>870</v>
      </c>
      <c r="E141" s="54" t="s">
        <v>1114</v>
      </c>
      <c r="F141" s="54" t="s">
        <v>1115</v>
      </c>
      <c r="G141" s="30" t="s">
        <v>719</v>
      </c>
    </row>
    <row r="142" spans="1:9" ht="38.25" customHeight="1" x14ac:dyDescent="0.25">
      <c r="A142" s="29" t="s">
        <v>247</v>
      </c>
      <c r="B142" s="29">
        <v>11</v>
      </c>
      <c r="C142" s="29"/>
      <c r="D142" s="29" t="s">
        <v>720</v>
      </c>
      <c r="E142" s="29" t="s">
        <v>721</v>
      </c>
      <c r="F142" s="29" t="s">
        <v>421</v>
      </c>
      <c r="G142" s="30" t="s">
        <v>722</v>
      </c>
      <c r="H142" t="s">
        <v>330</v>
      </c>
      <c r="I142" t="s">
        <v>256</v>
      </c>
    </row>
    <row r="143" spans="1:9" ht="38.25" customHeight="1" x14ac:dyDescent="0.25">
      <c r="A143" s="54" t="s">
        <v>119</v>
      </c>
      <c r="B143" s="54">
        <v>9</v>
      </c>
      <c r="C143" s="54" t="s">
        <v>352</v>
      </c>
      <c r="D143" s="54" t="s">
        <v>873</v>
      </c>
      <c r="E143" s="54" t="s">
        <v>1116</v>
      </c>
      <c r="F143" s="54" t="s">
        <v>970</v>
      </c>
      <c r="G143" s="30" t="s">
        <v>724</v>
      </c>
    </row>
    <row r="144" spans="1:9" ht="38.25" customHeight="1" x14ac:dyDescent="0.25">
      <c r="A144" s="54" t="s">
        <v>248</v>
      </c>
      <c r="B144" s="54">
        <v>7</v>
      </c>
      <c r="C144" s="54" t="s">
        <v>398</v>
      </c>
      <c r="D144" s="54" t="s">
        <v>874</v>
      </c>
      <c r="E144" s="54" t="s">
        <v>1117</v>
      </c>
      <c r="F144" s="54" t="s">
        <v>964</v>
      </c>
      <c r="G144" s="30" t="s">
        <v>726</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1118</v>
      </c>
      <c r="B185" s="53"/>
      <c r="C185" s="53" t="s">
        <v>351</v>
      </c>
      <c r="D185" s="53" t="s">
        <v>351</v>
      </c>
      <c r="E185" s="53" t="s">
        <v>952</v>
      </c>
      <c r="F185" s="53" t="s">
        <v>953</v>
      </c>
      <c r="G185" s="53" t="s">
        <v>954</v>
      </c>
    </row>
    <row r="186" spans="1:7" ht="13.2" x14ac:dyDescent="0.25">
      <c r="A186" s="53" t="s">
        <v>24</v>
      </c>
      <c r="B186" s="53"/>
      <c r="C186" s="53" t="s">
        <v>351</v>
      </c>
      <c r="D186" s="53" t="s">
        <v>875</v>
      </c>
      <c r="E186" s="53" t="s">
        <v>1119</v>
      </c>
      <c r="F186" s="53" t="s">
        <v>964</v>
      </c>
      <c r="G186" s="53" t="s">
        <v>1120</v>
      </c>
    </row>
    <row r="187" spans="1:7" ht="13.2" x14ac:dyDescent="0.25">
      <c r="A187" s="53" t="s">
        <v>1121</v>
      </c>
      <c r="B187" s="53"/>
      <c r="C187" s="53" t="s">
        <v>351</v>
      </c>
      <c r="D187" s="53" t="s">
        <v>876</v>
      </c>
      <c r="E187" s="53" t="s">
        <v>1122</v>
      </c>
      <c r="F187" s="53" t="s">
        <v>1001</v>
      </c>
      <c r="G187" s="53" t="s">
        <v>1120</v>
      </c>
    </row>
    <row r="188" spans="1:7" ht="13.2" x14ac:dyDescent="0.25">
      <c r="A188" s="53" t="s">
        <v>1123</v>
      </c>
      <c r="B188" s="53"/>
      <c r="C188" s="53" t="s">
        <v>732</v>
      </c>
      <c r="D188" s="53" t="s">
        <v>731</v>
      </c>
      <c r="E188" s="53" t="s">
        <v>948</v>
      </c>
      <c r="F188" s="53" t="s">
        <v>949</v>
      </c>
      <c r="G188" s="53" t="s">
        <v>1120</v>
      </c>
    </row>
    <row r="189" spans="1:7" ht="13.2" x14ac:dyDescent="0.25">
      <c r="A189" s="53" t="s">
        <v>1124</v>
      </c>
      <c r="B189" s="53"/>
      <c r="C189" s="53" t="s">
        <v>383</v>
      </c>
      <c r="D189" s="53" t="s">
        <v>731</v>
      </c>
      <c r="E189" s="53" t="s">
        <v>948</v>
      </c>
      <c r="F189" s="53" t="s">
        <v>949</v>
      </c>
      <c r="G189" s="53" t="s">
        <v>1120</v>
      </c>
    </row>
    <row r="190" spans="1:7" ht="13.2" x14ac:dyDescent="0.25">
      <c r="A190" s="53" t="s">
        <v>1125</v>
      </c>
      <c r="B190" s="53"/>
      <c r="C190" s="53" t="s">
        <v>879</v>
      </c>
      <c r="D190" s="53" t="s">
        <v>878</v>
      </c>
      <c r="E190" s="53" t="s">
        <v>1126</v>
      </c>
      <c r="F190" s="53" t="s">
        <v>970</v>
      </c>
      <c r="G190" s="53" t="s">
        <v>1127</v>
      </c>
    </row>
    <row r="191" spans="1:7" ht="13.2" x14ac:dyDescent="0.25">
      <c r="A191" s="53" t="s">
        <v>393</v>
      </c>
      <c r="B191" s="53"/>
      <c r="C191" s="53" t="s">
        <v>351</v>
      </c>
      <c r="D191" s="53" t="s">
        <v>739</v>
      </c>
      <c r="E191" s="53" t="s">
        <v>959</v>
      </c>
      <c r="F191" s="53" t="s">
        <v>960</v>
      </c>
      <c r="G191" s="53" t="s">
        <v>1120</v>
      </c>
    </row>
    <row r="192" spans="1:7" ht="13.2" x14ac:dyDescent="0.25">
      <c r="A192" s="53" t="s">
        <v>1128</v>
      </c>
      <c r="B192" s="53"/>
      <c r="C192" s="53" t="s">
        <v>797</v>
      </c>
      <c r="D192" s="53" t="s">
        <v>880</v>
      </c>
      <c r="E192" s="53" t="s">
        <v>1129</v>
      </c>
      <c r="F192" s="53" t="s">
        <v>970</v>
      </c>
      <c r="G192" s="53" t="s">
        <v>1130</v>
      </c>
    </row>
    <row r="193" spans="1:7" ht="13.2" x14ac:dyDescent="0.25">
      <c r="A193" s="53" t="s">
        <v>342</v>
      </c>
      <c r="B193" s="53"/>
      <c r="C193" s="53" t="s">
        <v>748</v>
      </c>
      <c r="D193" s="53" t="s">
        <v>747</v>
      </c>
      <c r="E193" s="53" t="s">
        <v>973</v>
      </c>
      <c r="F193" s="53" t="s">
        <v>970</v>
      </c>
      <c r="G193" s="53" t="s">
        <v>1131</v>
      </c>
    </row>
    <row r="194" spans="1:7" ht="13.2" x14ac:dyDescent="0.25">
      <c r="A194" s="53" t="s">
        <v>1132</v>
      </c>
      <c r="B194" s="53"/>
      <c r="C194" s="53" t="s">
        <v>752</v>
      </c>
      <c r="D194" s="53" t="s">
        <v>751</v>
      </c>
      <c r="E194" s="53" t="s">
        <v>979</v>
      </c>
      <c r="F194" s="53" t="s">
        <v>980</v>
      </c>
      <c r="G194" s="53" t="s">
        <v>1120</v>
      </c>
    </row>
    <row r="195" spans="1:7" ht="13.2" x14ac:dyDescent="0.25">
      <c r="A195" s="53" t="s">
        <v>394</v>
      </c>
      <c r="B195" s="53"/>
      <c r="C195" s="53" t="s">
        <v>882</v>
      </c>
      <c r="D195" s="53" t="s">
        <v>753</v>
      </c>
      <c r="E195" s="53" t="s">
        <v>982</v>
      </c>
      <c r="F195" s="53" t="s">
        <v>980</v>
      </c>
      <c r="G195" s="53" t="s">
        <v>1133</v>
      </c>
    </row>
    <row r="196" spans="1:7" ht="13.2" x14ac:dyDescent="0.25">
      <c r="A196" s="53" t="s">
        <v>1134</v>
      </c>
      <c r="B196" s="53"/>
      <c r="C196" s="53" t="s">
        <v>341</v>
      </c>
      <c r="D196" s="53" t="s">
        <v>883</v>
      </c>
      <c r="E196" s="53" t="s">
        <v>1135</v>
      </c>
      <c r="F196" s="53" t="s">
        <v>970</v>
      </c>
      <c r="G196" s="53" t="s">
        <v>1136</v>
      </c>
    </row>
    <row r="197" spans="1:7" ht="13.2" x14ac:dyDescent="0.25">
      <c r="A197" s="53" t="s">
        <v>98</v>
      </c>
      <c r="B197" s="53"/>
      <c r="C197" s="53" t="s">
        <v>351</v>
      </c>
      <c r="D197" s="53" t="s">
        <v>884</v>
      </c>
      <c r="E197" s="53" t="s">
        <v>1137</v>
      </c>
      <c r="F197" s="53" t="s">
        <v>988</v>
      </c>
      <c r="G197" s="53" t="s">
        <v>1120</v>
      </c>
    </row>
    <row r="198" spans="1:7" ht="13.2" x14ac:dyDescent="0.25">
      <c r="A198" s="53" t="s">
        <v>390</v>
      </c>
      <c r="B198" s="53"/>
      <c r="C198" s="53" t="s">
        <v>756</v>
      </c>
      <c r="D198" s="53" t="s">
        <v>755</v>
      </c>
      <c r="E198" s="53" t="s">
        <v>984</v>
      </c>
      <c r="F198" s="53" t="s">
        <v>947</v>
      </c>
      <c r="G198" s="53" t="s">
        <v>1138</v>
      </c>
    </row>
    <row r="199" spans="1:7" ht="13.2" x14ac:dyDescent="0.25">
      <c r="A199" s="53" t="s">
        <v>1139</v>
      </c>
      <c r="B199" s="53"/>
      <c r="C199" s="53" t="s">
        <v>351</v>
      </c>
      <c r="D199" s="53" t="s">
        <v>885</v>
      </c>
      <c r="E199" s="53" t="s">
        <v>1140</v>
      </c>
      <c r="F199" s="53" t="s">
        <v>970</v>
      </c>
      <c r="G199" s="53" t="s">
        <v>1120</v>
      </c>
    </row>
    <row r="200" spans="1:7" ht="13.2" x14ac:dyDescent="0.25">
      <c r="A200" s="53" t="s">
        <v>1141</v>
      </c>
      <c r="B200" s="53"/>
      <c r="C200" s="53" t="s">
        <v>886</v>
      </c>
      <c r="D200" s="53" t="s">
        <v>885</v>
      </c>
      <c r="E200" s="53" t="s">
        <v>1140</v>
      </c>
      <c r="F200" s="53" t="s">
        <v>970</v>
      </c>
      <c r="G200" s="53" t="s">
        <v>1120</v>
      </c>
    </row>
    <row r="201" spans="1:7" ht="13.2" x14ac:dyDescent="0.25">
      <c r="A201" s="53" t="s">
        <v>1142</v>
      </c>
      <c r="B201" s="53"/>
      <c r="C201" s="53" t="s">
        <v>351</v>
      </c>
      <c r="D201" s="53" t="s">
        <v>757</v>
      </c>
      <c r="E201" s="53" t="s">
        <v>985</v>
      </c>
      <c r="F201" s="53" t="s">
        <v>958</v>
      </c>
      <c r="G201" s="53" t="s">
        <v>1120</v>
      </c>
    </row>
    <row r="202" spans="1:7" ht="13.2" x14ac:dyDescent="0.25">
      <c r="A202" s="53" t="s">
        <v>1143</v>
      </c>
      <c r="B202" s="53"/>
      <c r="C202" s="53" t="s">
        <v>888</v>
      </c>
      <c r="D202" s="53" t="s">
        <v>887</v>
      </c>
      <c r="E202" s="53" t="s">
        <v>1144</v>
      </c>
      <c r="F202" s="53" t="s">
        <v>1024</v>
      </c>
      <c r="G202" s="53" t="s">
        <v>1145</v>
      </c>
    </row>
    <row r="203" spans="1:7" ht="13.2" x14ac:dyDescent="0.25">
      <c r="A203" s="53" t="s">
        <v>1146</v>
      </c>
      <c r="B203" s="53"/>
      <c r="C203" s="53" t="s">
        <v>882</v>
      </c>
      <c r="D203" s="53" t="s">
        <v>889</v>
      </c>
      <c r="E203" s="53" t="s">
        <v>1147</v>
      </c>
      <c r="F203" s="53" t="s">
        <v>1148</v>
      </c>
      <c r="G203" s="53" t="s">
        <v>1149</v>
      </c>
    </row>
    <row r="204" spans="1:7" ht="13.2" x14ac:dyDescent="0.25">
      <c r="A204" s="53" t="s">
        <v>1150</v>
      </c>
      <c r="B204" s="53"/>
      <c r="C204" s="53" t="s">
        <v>351</v>
      </c>
      <c r="D204" s="53" t="s">
        <v>890</v>
      </c>
      <c r="E204" s="53" t="s">
        <v>1151</v>
      </c>
      <c r="F204" s="53" t="s">
        <v>947</v>
      </c>
      <c r="G204" s="53" t="s">
        <v>1120</v>
      </c>
    </row>
    <row r="205" spans="1:7" ht="13.2" x14ac:dyDescent="0.25">
      <c r="A205" s="53" t="s">
        <v>88</v>
      </c>
      <c r="B205" s="53"/>
      <c r="C205" s="53" t="s">
        <v>351</v>
      </c>
      <c r="D205" s="53" t="s">
        <v>759</v>
      </c>
      <c r="E205" s="53" t="s">
        <v>989</v>
      </c>
      <c r="F205" s="53" t="s">
        <v>968</v>
      </c>
      <c r="G205" s="53" t="s">
        <v>1152</v>
      </c>
    </row>
    <row r="206" spans="1:7" ht="13.2" x14ac:dyDescent="0.25">
      <c r="A206" s="53" t="s">
        <v>1153</v>
      </c>
      <c r="B206" s="53"/>
      <c r="C206" s="53" t="s">
        <v>766</v>
      </c>
      <c r="D206" s="53" t="s">
        <v>765</v>
      </c>
      <c r="E206" s="53" t="s">
        <v>995</v>
      </c>
      <c r="F206" s="53" t="s">
        <v>970</v>
      </c>
      <c r="G206" s="53" t="s">
        <v>1154</v>
      </c>
    </row>
    <row r="207" spans="1:7" ht="13.2" x14ac:dyDescent="0.25">
      <c r="A207" s="53" t="s">
        <v>44</v>
      </c>
      <c r="B207" s="53"/>
      <c r="C207" s="53" t="s">
        <v>351</v>
      </c>
      <c r="D207" s="53" t="s">
        <v>892</v>
      </c>
      <c r="E207" s="53" t="s">
        <v>1155</v>
      </c>
      <c r="F207" s="53" t="s">
        <v>947</v>
      </c>
      <c r="G207" s="53" t="s">
        <v>1120</v>
      </c>
    </row>
    <row r="208" spans="1:7" ht="13.2" x14ac:dyDescent="0.25">
      <c r="A208" s="53" t="s">
        <v>1156</v>
      </c>
      <c r="B208" s="53"/>
      <c r="C208" s="53" t="s">
        <v>770</v>
      </c>
      <c r="D208" s="53" t="s">
        <v>892</v>
      </c>
      <c r="E208" s="53" t="s">
        <v>1155</v>
      </c>
      <c r="F208" s="53" t="s">
        <v>947</v>
      </c>
      <c r="G208" s="53" t="s">
        <v>1157</v>
      </c>
    </row>
    <row r="209" spans="1:7" ht="13.2" x14ac:dyDescent="0.25">
      <c r="A209" s="53" t="s">
        <v>65</v>
      </c>
      <c r="B209" s="53"/>
      <c r="C209" s="53" t="s">
        <v>351</v>
      </c>
      <c r="D209" s="53" t="s">
        <v>892</v>
      </c>
      <c r="E209" s="53" t="s">
        <v>1155</v>
      </c>
      <c r="F209" s="53" t="s">
        <v>947</v>
      </c>
      <c r="G209" s="53" t="s">
        <v>1120</v>
      </c>
    </row>
    <row r="210" spans="1:7" ht="13.2" x14ac:dyDescent="0.25">
      <c r="A210" s="53" t="s">
        <v>1158</v>
      </c>
      <c r="B210" s="53"/>
      <c r="C210" s="53" t="s">
        <v>837</v>
      </c>
      <c r="D210" s="53" t="s">
        <v>836</v>
      </c>
      <c r="E210" s="53" t="s">
        <v>1076</v>
      </c>
      <c r="F210" s="53" t="s">
        <v>947</v>
      </c>
      <c r="G210" s="53" t="s">
        <v>1159</v>
      </c>
    </row>
    <row r="211" spans="1:7" ht="13.2" x14ac:dyDescent="0.25">
      <c r="A211" s="53" t="s">
        <v>1160</v>
      </c>
      <c r="B211" s="53"/>
      <c r="C211" s="53" t="s">
        <v>351</v>
      </c>
      <c r="D211" s="53" t="s">
        <v>894</v>
      </c>
      <c r="E211" s="53" t="s">
        <v>1161</v>
      </c>
      <c r="F211" s="53" t="s">
        <v>958</v>
      </c>
      <c r="G211" s="53" t="s">
        <v>1120</v>
      </c>
    </row>
    <row r="212" spans="1:7" ht="13.2" x14ac:dyDescent="0.25">
      <c r="A212" s="53" t="s">
        <v>1162</v>
      </c>
      <c r="B212" s="53"/>
      <c r="C212" s="53" t="s">
        <v>896</v>
      </c>
      <c r="D212" s="53" t="s">
        <v>772</v>
      </c>
      <c r="E212" s="53" t="s">
        <v>1000</v>
      </c>
      <c r="F212" s="53" t="s">
        <v>1001</v>
      </c>
      <c r="G212" s="53" t="s">
        <v>1163</v>
      </c>
    </row>
    <row r="213" spans="1:7" ht="13.2" x14ac:dyDescent="0.25">
      <c r="A213" s="53" t="s">
        <v>391</v>
      </c>
      <c r="B213" s="53"/>
      <c r="C213" s="53" t="s">
        <v>351</v>
      </c>
      <c r="D213" s="53" t="s">
        <v>777</v>
      </c>
      <c r="E213" s="53" t="s">
        <v>1006</v>
      </c>
      <c r="F213" s="53" t="s">
        <v>970</v>
      </c>
      <c r="G213" s="53" t="s">
        <v>1164</v>
      </c>
    </row>
    <row r="214" spans="1:7" ht="13.2" x14ac:dyDescent="0.25">
      <c r="A214" s="53" t="s">
        <v>46</v>
      </c>
      <c r="B214" s="53"/>
      <c r="C214" s="53" t="s">
        <v>351</v>
      </c>
      <c r="D214" s="53" t="s">
        <v>897</v>
      </c>
      <c r="E214" s="53" t="s">
        <v>1165</v>
      </c>
      <c r="F214" s="53" t="s">
        <v>1024</v>
      </c>
      <c r="G214" s="53" t="s">
        <v>1120</v>
      </c>
    </row>
    <row r="215" spans="1:7" ht="13.2" x14ac:dyDescent="0.25">
      <c r="A215" s="53" t="s">
        <v>1166</v>
      </c>
      <c r="B215" s="53"/>
      <c r="C215" s="53" t="s">
        <v>387</v>
      </c>
      <c r="D215" s="53" t="s">
        <v>778</v>
      </c>
      <c r="E215" s="53" t="s">
        <v>1007</v>
      </c>
      <c r="F215" s="53" t="s">
        <v>988</v>
      </c>
      <c r="G215" s="53" t="s">
        <v>1120</v>
      </c>
    </row>
    <row r="216" spans="1:7" ht="13.2" x14ac:dyDescent="0.25">
      <c r="A216" s="53" t="s">
        <v>395</v>
      </c>
      <c r="B216" s="53"/>
      <c r="C216" s="53" t="s">
        <v>355</v>
      </c>
      <c r="D216" s="53" t="s">
        <v>778</v>
      </c>
      <c r="E216" s="53" t="s">
        <v>1007</v>
      </c>
      <c r="F216" s="53" t="s">
        <v>988</v>
      </c>
      <c r="G216" s="53" t="s">
        <v>1120</v>
      </c>
    </row>
    <row r="217" spans="1:7" ht="13.2" x14ac:dyDescent="0.25">
      <c r="A217" s="53" t="s">
        <v>1167</v>
      </c>
      <c r="B217" s="53"/>
      <c r="C217" s="53" t="s">
        <v>762</v>
      </c>
      <c r="D217" s="53" t="s">
        <v>783</v>
      </c>
      <c r="E217" s="53" t="s">
        <v>1015</v>
      </c>
      <c r="F217" s="53" t="s">
        <v>964</v>
      </c>
      <c r="G217" s="53" t="s">
        <v>1120</v>
      </c>
    </row>
    <row r="218" spans="1:7" ht="13.2" x14ac:dyDescent="0.25">
      <c r="A218" s="53" t="s">
        <v>1168</v>
      </c>
      <c r="B218" s="53"/>
      <c r="C218" s="53" t="s">
        <v>785</v>
      </c>
      <c r="D218" s="53" t="s">
        <v>784</v>
      </c>
      <c r="E218" s="53" t="s">
        <v>1016</v>
      </c>
      <c r="F218" s="53" t="s">
        <v>998</v>
      </c>
      <c r="G218" s="53" t="s">
        <v>1169</v>
      </c>
    </row>
    <row r="219" spans="1:7" ht="13.2" x14ac:dyDescent="0.25">
      <c r="A219" s="53" t="s">
        <v>1170</v>
      </c>
      <c r="B219" s="53"/>
      <c r="C219" s="53" t="s">
        <v>351</v>
      </c>
      <c r="D219" s="53" t="s">
        <v>900</v>
      </c>
      <c r="E219" s="53" t="s">
        <v>1171</v>
      </c>
      <c r="F219" s="53" t="s">
        <v>964</v>
      </c>
      <c r="G219" s="53" t="s">
        <v>1120</v>
      </c>
    </row>
    <row r="220" spans="1:7" ht="13.2" x14ac:dyDescent="0.25">
      <c r="A220" s="53" t="s">
        <v>1172</v>
      </c>
      <c r="B220" s="53"/>
      <c r="C220" s="53" t="s">
        <v>351</v>
      </c>
      <c r="D220" s="53" t="s">
        <v>900</v>
      </c>
      <c r="E220" s="53" t="s">
        <v>1171</v>
      </c>
      <c r="F220" s="53" t="s">
        <v>964</v>
      </c>
      <c r="G220" s="53" t="s">
        <v>1120</v>
      </c>
    </row>
    <row r="221" spans="1:7" ht="13.2" x14ac:dyDescent="0.25">
      <c r="A221" s="53" t="s">
        <v>186</v>
      </c>
      <c r="B221" s="53"/>
      <c r="C221" s="53" t="s">
        <v>351</v>
      </c>
      <c r="D221" s="53" t="s">
        <v>901</v>
      </c>
      <c r="E221" s="53" t="s">
        <v>1173</v>
      </c>
      <c r="F221" s="53" t="s">
        <v>970</v>
      </c>
      <c r="G221" s="53" t="s">
        <v>1120</v>
      </c>
    </row>
    <row r="222" spans="1:7" ht="13.2" x14ac:dyDescent="0.25">
      <c r="A222" s="53" t="s">
        <v>1174</v>
      </c>
      <c r="B222" s="53"/>
      <c r="C222" s="53" t="s">
        <v>351</v>
      </c>
      <c r="D222" s="53" t="s">
        <v>901</v>
      </c>
      <c r="E222" s="53" t="s">
        <v>1173</v>
      </c>
      <c r="F222" s="53" t="s">
        <v>970</v>
      </c>
      <c r="G222" s="53" t="s">
        <v>1175</v>
      </c>
    </row>
    <row r="223" spans="1:7" ht="13.2" x14ac:dyDescent="0.25">
      <c r="A223" s="53" t="s">
        <v>1176</v>
      </c>
      <c r="B223" s="53"/>
      <c r="C223" s="53" t="s">
        <v>351</v>
      </c>
      <c r="D223" s="53" t="s">
        <v>786</v>
      </c>
      <c r="E223" s="53" t="s">
        <v>1017</v>
      </c>
      <c r="F223" s="53" t="s">
        <v>966</v>
      </c>
      <c r="G223" s="53" t="s">
        <v>1177</v>
      </c>
    </row>
    <row r="224" spans="1:7" ht="13.2" x14ac:dyDescent="0.25">
      <c r="A224" s="53" t="s">
        <v>10</v>
      </c>
      <c r="B224" s="53"/>
      <c r="C224" s="53" t="s">
        <v>351</v>
      </c>
      <c r="D224" s="53" t="s">
        <v>787</v>
      </c>
      <c r="E224" s="53" t="s">
        <v>1018</v>
      </c>
      <c r="F224" s="53" t="s">
        <v>964</v>
      </c>
      <c r="G224" s="53" t="s">
        <v>1178</v>
      </c>
    </row>
    <row r="225" spans="1:7" ht="13.2" x14ac:dyDescent="0.25">
      <c r="A225" s="53" t="s">
        <v>1179</v>
      </c>
      <c r="B225" s="53"/>
      <c r="C225" s="53" t="s">
        <v>762</v>
      </c>
      <c r="D225" s="53" t="s">
        <v>904</v>
      </c>
      <c r="E225" s="53" t="s">
        <v>1180</v>
      </c>
      <c r="F225" s="53" t="s">
        <v>988</v>
      </c>
      <c r="G225" s="53" t="s">
        <v>1120</v>
      </c>
    </row>
    <row r="226" spans="1:7" ht="13.2" x14ac:dyDescent="0.25">
      <c r="A226" s="53" t="s">
        <v>1181</v>
      </c>
      <c r="B226" s="53"/>
      <c r="C226" s="53" t="s">
        <v>903</v>
      </c>
      <c r="D226" s="53" t="s">
        <v>904</v>
      </c>
      <c r="E226" s="53" t="s">
        <v>1180</v>
      </c>
      <c r="F226" s="53" t="s">
        <v>988</v>
      </c>
      <c r="G226" s="53" t="s">
        <v>1182</v>
      </c>
    </row>
    <row r="227" spans="1:7" ht="13.2" x14ac:dyDescent="0.25">
      <c r="A227" s="53" t="s">
        <v>546</v>
      </c>
      <c r="B227" s="53"/>
      <c r="C227" s="53" t="s">
        <v>351</v>
      </c>
      <c r="D227" s="53" t="s">
        <v>789</v>
      </c>
      <c r="E227" s="53" t="s">
        <v>1022</v>
      </c>
      <c r="F227" s="53" t="s">
        <v>966</v>
      </c>
      <c r="G227" s="53" t="s">
        <v>1120</v>
      </c>
    </row>
    <row r="228" spans="1:7" ht="13.2" x14ac:dyDescent="0.25">
      <c r="A228" s="53" t="s">
        <v>1183</v>
      </c>
      <c r="B228" s="53"/>
      <c r="C228" s="53" t="s">
        <v>905</v>
      </c>
      <c r="D228" s="53" t="s">
        <v>789</v>
      </c>
      <c r="E228" s="53" t="s">
        <v>1022</v>
      </c>
      <c r="F228" s="53" t="s">
        <v>966</v>
      </c>
      <c r="G228" s="53" t="s">
        <v>1184</v>
      </c>
    </row>
    <row r="229" spans="1:7" ht="13.2" x14ac:dyDescent="0.25">
      <c r="A229" s="53" t="s">
        <v>392</v>
      </c>
      <c r="B229" s="53"/>
      <c r="C229" s="53" t="s">
        <v>793</v>
      </c>
      <c r="D229" s="53" t="s">
        <v>791</v>
      </c>
      <c r="E229" s="53" t="s">
        <v>1023</v>
      </c>
      <c r="F229" s="53" t="s">
        <v>1024</v>
      </c>
      <c r="G229" s="53" t="s">
        <v>1185</v>
      </c>
    </row>
    <row r="230" spans="1:7" ht="13.2" x14ac:dyDescent="0.25">
      <c r="A230" s="53" t="s">
        <v>1186</v>
      </c>
      <c r="B230" s="53"/>
      <c r="C230" s="53" t="s">
        <v>795</v>
      </c>
      <c r="D230" s="53" t="s">
        <v>794</v>
      </c>
      <c r="E230" s="53" t="s">
        <v>1025</v>
      </c>
      <c r="F230" s="53" t="s">
        <v>1026</v>
      </c>
      <c r="G230" s="53" t="s">
        <v>1120</v>
      </c>
    </row>
    <row r="231" spans="1:7" ht="13.2" x14ac:dyDescent="0.25">
      <c r="A231" s="53" t="s">
        <v>1187</v>
      </c>
      <c r="B231" s="53"/>
      <c r="C231" s="53" t="s">
        <v>907</v>
      </c>
      <c r="D231" s="53" t="s">
        <v>796</v>
      </c>
      <c r="E231" s="53" t="s">
        <v>1027</v>
      </c>
      <c r="F231" s="53" t="s">
        <v>980</v>
      </c>
      <c r="G231" s="53" t="s">
        <v>1188</v>
      </c>
    </row>
    <row r="232" spans="1:7" ht="13.2" x14ac:dyDescent="0.25">
      <c r="A232" s="53" t="s">
        <v>1189</v>
      </c>
      <c r="B232" s="53"/>
      <c r="C232" s="53" t="s">
        <v>351</v>
      </c>
      <c r="D232" s="53" t="s">
        <v>801</v>
      </c>
      <c r="E232" s="53" t="s">
        <v>1032</v>
      </c>
      <c r="F232" s="53" t="s">
        <v>958</v>
      </c>
      <c r="G232" s="53" t="s">
        <v>1190</v>
      </c>
    </row>
    <row r="233" spans="1:7" ht="13.2" x14ac:dyDescent="0.25">
      <c r="A233" s="53" t="s">
        <v>1191</v>
      </c>
      <c r="B233" s="53"/>
      <c r="C233" s="53" t="s">
        <v>859</v>
      </c>
      <c r="D233" s="53" t="s">
        <v>909</v>
      </c>
      <c r="E233" s="53" t="s">
        <v>1192</v>
      </c>
      <c r="F233" s="53" t="s">
        <v>958</v>
      </c>
      <c r="G233" s="53" t="s">
        <v>1193</v>
      </c>
    </row>
    <row r="234" spans="1:7" ht="13.2" x14ac:dyDescent="0.25">
      <c r="A234" s="53" t="s">
        <v>397</v>
      </c>
      <c r="B234" s="53"/>
      <c r="C234" s="53" t="s">
        <v>911</v>
      </c>
      <c r="D234" s="53" t="s">
        <v>910</v>
      </c>
      <c r="E234" s="53" t="s">
        <v>1194</v>
      </c>
      <c r="F234" s="53" t="s">
        <v>1024</v>
      </c>
      <c r="G234" s="53" t="s">
        <v>1120</v>
      </c>
    </row>
    <row r="235" spans="1:7" ht="13.2" x14ac:dyDescent="0.25">
      <c r="A235" s="53" t="s">
        <v>1195</v>
      </c>
      <c r="B235" s="53"/>
      <c r="C235" s="53" t="s">
        <v>913</v>
      </c>
      <c r="D235" s="53" t="s">
        <v>912</v>
      </c>
      <c r="E235" s="53" t="s">
        <v>1196</v>
      </c>
      <c r="F235" s="53" t="s">
        <v>1091</v>
      </c>
      <c r="G235" s="53" t="s">
        <v>1197</v>
      </c>
    </row>
    <row r="236" spans="1:7" ht="13.2" x14ac:dyDescent="0.25">
      <c r="A236" s="53" t="s">
        <v>1198</v>
      </c>
      <c r="B236" s="53"/>
      <c r="C236" s="53" t="s">
        <v>351</v>
      </c>
      <c r="D236" s="53" t="s">
        <v>812</v>
      </c>
      <c r="E236" s="53" t="s">
        <v>1043</v>
      </c>
      <c r="F236" s="53" t="s">
        <v>968</v>
      </c>
      <c r="G236" s="53" t="s">
        <v>1199</v>
      </c>
    </row>
    <row r="237" spans="1:7" ht="13.2" x14ac:dyDescent="0.25">
      <c r="A237" s="53" t="s">
        <v>1200</v>
      </c>
      <c r="B237" s="53"/>
      <c r="C237" s="53" t="s">
        <v>915</v>
      </c>
      <c r="D237" s="53" t="s">
        <v>813</v>
      </c>
      <c r="E237" s="53" t="s">
        <v>1045</v>
      </c>
      <c r="F237" s="53" t="s">
        <v>1046</v>
      </c>
      <c r="G237" s="53" t="s">
        <v>1120</v>
      </c>
    </row>
    <row r="238" spans="1:7" ht="13.2" x14ac:dyDescent="0.25">
      <c r="A238" s="53" t="s">
        <v>1201</v>
      </c>
      <c r="B238" s="53"/>
      <c r="C238" s="53" t="s">
        <v>831</v>
      </c>
      <c r="D238" s="53" t="s">
        <v>916</v>
      </c>
      <c r="E238" s="53" t="s">
        <v>1202</v>
      </c>
      <c r="F238" s="53" t="s">
        <v>1203</v>
      </c>
      <c r="G238" s="53" t="s">
        <v>1204</v>
      </c>
    </row>
    <row r="239" spans="1:7" ht="13.2" x14ac:dyDescent="0.25">
      <c r="A239" s="53" t="s">
        <v>1205</v>
      </c>
      <c r="B239" s="53"/>
      <c r="C239" s="53" t="s">
        <v>918</v>
      </c>
      <c r="D239" s="53" t="s">
        <v>816</v>
      </c>
      <c r="E239" s="53" t="s">
        <v>1049</v>
      </c>
      <c r="F239" s="53" t="s">
        <v>980</v>
      </c>
      <c r="G239" s="53" t="s">
        <v>1206</v>
      </c>
    </row>
    <row r="240" spans="1:7" ht="13.2" x14ac:dyDescent="0.25">
      <c r="A240" s="53" t="s">
        <v>1207</v>
      </c>
      <c r="B240" s="53"/>
      <c r="C240" s="53" t="s">
        <v>819</v>
      </c>
      <c r="D240" s="53" t="s">
        <v>818</v>
      </c>
      <c r="E240" s="53" t="s">
        <v>1053</v>
      </c>
      <c r="F240" s="53" t="s">
        <v>947</v>
      </c>
      <c r="G240" s="53" t="s">
        <v>1208</v>
      </c>
    </row>
    <row r="241" spans="1:7" ht="13.2" x14ac:dyDescent="0.25">
      <c r="A241" s="53" t="s">
        <v>608</v>
      </c>
      <c r="B241" s="53"/>
      <c r="C241" s="53" t="s">
        <v>351</v>
      </c>
      <c r="D241" s="53" t="s">
        <v>821</v>
      </c>
      <c r="E241" s="53" t="s">
        <v>1055</v>
      </c>
      <c r="F241" s="53" t="s">
        <v>1024</v>
      </c>
      <c r="G241" s="53" t="s">
        <v>1120</v>
      </c>
    </row>
    <row r="242" spans="1:7" ht="13.2" x14ac:dyDescent="0.25">
      <c r="A242" s="53" t="s">
        <v>1209</v>
      </c>
      <c r="B242" s="53"/>
      <c r="C242" s="53" t="s">
        <v>822</v>
      </c>
      <c r="D242" s="53" t="s">
        <v>821</v>
      </c>
      <c r="E242" s="53" t="s">
        <v>1055</v>
      </c>
      <c r="F242" s="53" t="s">
        <v>1024</v>
      </c>
      <c r="G242" s="53" t="s">
        <v>1210</v>
      </c>
    </row>
    <row r="243" spans="1:7" ht="13.2" x14ac:dyDescent="0.25">
      <c r="A243" s="53" t="s">
        <v>1211</v>
      </c>
      <c r="B243" s="53"/>
      <c r="C243" s="53" t="s">
        <v>93</v>
      </c>
      <c r="D243" s="53" t="s">
        <v>824</v>
      </c>
      <c r="E243" s="53" t="s">
        <v>1057</v>
      </c>
      <c r="F243" s="53" t="s">
        <v>1058</v>
      </c>
      <c r="G243" s="53" t="s">
        <v>1120</v>
      </c>
    </row>
    <row r="244" spans="1:7" ht="13.2" x14ac:dyDescent="0.25">
      <c r="A244" s="53" t="s">
        <v>1212</v>
      </c>
      <c r="B244" s="53"/>
      <c r="C244" s="53" t="s">
        <v>351</v>
      </c>
      <c r="D244" s="53" t="s">
        <v>829</v>
      </c>
      <c r="E244" s="53" t="s">
        <v>1213</v>
      </c>
      <c r="F244" s="53" t="s">
        <v>1203</v>
      </c>
      <c r="G244" s="53" t="s">
        <v>1120</v>
      </c>
    </row>
    <row r="245" spans="1:7" ht="13.2" x14ac:dyDescent="0.25">
      <c r="A245" s="53" t="s">
        <v>1214</v>
      </c>
      <c r="B245" s="53"/>
      <c r="C245" s="53" t="s">
        <v>768</v>
      </c>
      <c r="D245" s="53" t="s">
        <v>829</v>
      </c>
      <c r="E245" s="53" t="s">
        <v>1213</v>
      </c>
      <c r="F245" s="53" t="s">
        <v>1203</v>
      </c>
      <c r="G245" s="53" t="s">
        <v>1120</v>
      </c>
    </row>
    <row r="246" spans="1:7" ht="13.2" x14ac:dyDescent="0.25">
      <c r="A246" s="53" t="s">
        <v>1215</v>
      </c>
      <c r="B246" s="53"/>
      <c r="C246" s="53" t="s">
        <v>882</v>
      </c>
      <c r="D246" s="53" t="s">
        <v>921</v>
      </c>
      <c r="E246" s="53" t="s">
        <v>1216</v>
      </c>
      <c r="F246" s="53" t="s">
        <v>1203</v>
      </c>
      <c r="G246" s="53" t="s">
        <v>1217</v>
      </c>
    </row>
    <row r="247" spans="1:7" ht="13.2" x14ac:dyDescent="0.25">
      <c r="A247" s="53" t="s">
        <v>1218</v>
      </c>
      <c r="B247" s="53"/>
      <c r="C247" s="53" t="s">
        <v>923</v>
      </c>
      <c r="D247" s="53" t="s">
        <v>832</v>
      </c>
      <c r="E247" s="53" t="s">
        <v>1070</v>
      </c>
      <c r="F247" s="53" t="s">
        <v>947</v>
      </c>
      <c r="G247" s="53" t="s">
        <v>1120</v>
      </c>
    </row>
    <row r="248" spans="1:7" ht="13.2" x14ac:dyDescent="0.25">
      <c r="A248" s="53" t="s">
        <v>645</v>
      </c>
      <c r="B248" s="53"/>
      <c r="C248" s="53" t="s">
        <v>351</v>
      </c>
      <c r="D248" s="53" t="s">
        <v>924</v>
      </c>
      <c r="E248" s="53" t="s">
        <v>1219</v>
      </c>
      <c r="F248" s="53" t="s">
        <v>958</v>
      </c>
      <c r="G248" s="53" t="s">
        <v>1120</v>
      </c>
    </row>
    <row r="249" spans="1:7" ht="13.2" x14ac:dyDescent="0.25">
      <c r="A249" s="53" t="s">
        <v>30</v>
      </c>
      <c r="B249" s="53"/>
      <c r="C249" s="53" t="s">
        <v>351</v>
      </c>
      <c r="D249" s="53" t="s">
        <v>836</v>
      </c>
      <c r="E249" s="53" t="s">
        <v>1076</v>
      </c>
      <c r="F249" s="53" t="s">
        <v>947</v>
      </c>
      <c r="G249" s="53" t="s">
        <v>1120</v>
      </c>
    </row>
    <row r="250" spans="1:7" ht="13.2" x14ac:dyDescent="0.25">
      <c r="A250" s="53" t="s">
        <v>1220</v>
      </c>
      <c r="B250" s="53"/>
      <c r="C250" s="53" t="s">
        <v>839</v>
      </c>
      <c r="D250" s="53" t="s">
        <v>838</v>
      </c>
      <c r="E250" s="53" t="s">
        <v>1077</v>
      </c>
      <c r="F250" s="53" t="s">
        <v>958</v>
      </c>
      <c r="G250" s="53" t="s">
        <v>1221</v>
      </c>
    </row>
    <row r="251" spans="1:7" ht="13.2" x14ac:dyDescent="0.25">
      <c r="A251" s="53" t="s">
        <v>42</v>
      </c>
      <c r="B251" s="53"/>
      <c r="C251" s="53" t="s">
        <v>351</v>
      </c>
      <c r="D251" s="53" t="s">
        <v>926</v>
      </c>
      <c r="E251" s="53" t="s">
        <v>1222</v>
      </c>
      <c r="F251" s="53" t="s">
        <v>947</v>
      </c>
      <c r="G251" s="53" t="s">
        <v>1120</v>
      </c>
    </row>
    <row r="252" spans="1:7" ht="13.2" x14ac:dyDescent="0.25">
      <c r="A252" s="53" t="s">
        <v>109</v>
      </c>
      <c r="B252" s="53"/>
      <c r="C252" s="53" t="s">
        <v>351</v>
      </c>
      <c r="D252" s="53" t="s">
        <v>845</v>
      </c>
      <c r="E252" s="53" t="s">
        <v>1085</v>
      </c>
      <c r="F252" s="53" t="s">
        <v>947</v>
      </c>
      <c r="G252" s="53" t="s">
        <v>1120</v>
      </c>
    </row>
    <row r="253" spans="1:7" ht="13.2" x14ac:dyDescent="0.25">
      <c r="A253" s="53" t="s">
        <v>1223</v>
      </c>
      <c r="B253" s="53"/>
      <c r="C253" s="53" t="s">
        <v>351</v>
      </c>
      <c r="D253" s="53" t="s">
        <v>845</v>
      </c>
      <c r="E253" s="53" t="s">
        <v>1085</v>
      </c>
      <c r="F253" s="53" t="s">
        <v>947</v>
      </c>
      <c r="G253" s="53" t="s">
        <v>1120</v>
      </c>
    </row>
    <row r="254" spans="1:7" ht="13.2" x14ac:dyDescent="0.25">
      <c r="A254" s="53" t="s">
        <v>1224</v>
      </c>
      <c r="B254" s="53"/>
      <c r="C254" s="53" t="s">
        <v>351</v>
      </c>
      <c r="D254" s="53" t="s">
        <v>850</v>
      </c>
      <c r="E254" s="53" t="s">
        <v>1093</v>
      </c>
      <c r="F254" s="53" t="s">
        <v>1094</v>
      </c>
      <c r="G254" s="53" t="s">
        <v>1225</v>
      </c>
    </row>
    <row r="255" spans="1:7" ht="13.2" x14ac:dyDescent="0.25">
      <c r="A255" s="53" t="s">
        <v>674</v>
      </c>
      <c r="B255" s="53"/>
      <c r="C255" s="53" t="s">
        <v>351</v>
      </c>
      <c r="D255" s="53" t="s">
        <v>850</v>
      </c>
      <c r="E255" s="53" t="s">
        <v>1093</v>
      </c>
      <c r="F255" s="53" t="s">
        <v>1094</v>
      </c>
      <c r="G255" s="53" t="s">
        <v>1120</v>
      </c>
    </row>
    <row r="256" spans="1:7" ht="13.2" x14ac:dyDescent="0.25">
      <c r="A256" s="53" t="s">
        <v>1226</v>
      </c>
      <c r="B256" s="53"/>
      <c r="C256" s="53" t="s">
        <v>799</v>
      </c>
      <c r="D256" s="53" t="s">
        <v>851</v>
      </c>
      <c r="E256" s="53" t="s">
        <v>1095</v>
      </c>
      <c r="F256" s="53" t="s">
        <v>958</v>
      </c>
      <c r="G256" s="53" t="s">
        <v>1227</v>
      </c>
    </row>
    <row r="257" spans="1:7" ht="13.2" x14ac:dyDescent="0.25">
      <c r="A257" s="53" t="s">
        <v>28</v>
      </c>
      <c r="B257" s="53"/>
      <c r="C257" s="53" t="s">
        <v>351</v>
      </c>
      <c r="D257" s="53" t="s">
        <v>863</v>
      </c>
      <c r="E257" s="53" t="s">
        <v>1105</v>
      </c>
      <c r="F257" s="53" t="s">
        <v>1106</v>
      </c>
      <c r="G257" s="53" t="s">
        <v>1120</v>
      </c>
    </row>
    <row r="258" spans="1:7" ht="13.2" x14ac:dyDescent="0.25">
      <c r="A258" s="53" t="s">
        <v>1228</v>
      </c>
      <c r="B258" s="53"/>
      <c r="C258" s="53" t="s">
        <v>930</v>
      </c>
      <c r="D258" s="53" t="s">
        <v>865</v>
      </c>
      <c r="E258" s="53" t="s">
        <v>1108</v>
      </c>
      <c r="F258" s="53" t="s">
        <v>1109</v>
      </c>
      <c r="G258" s="53" t="s">
        <v>1229</v>
      </c>
    </row>
    <row r="259" spans="1:7" ht="13.2" x14ac:dyDescent="0.25">
      <c r="A259" s="53" t="s">
        <v>1230</v>
      </c>
      <c r="B259" s="53"/>
      <c r="C259" s="53" t="s">
        <v>932</v>
      </c>
      <c r="D259" s="53" t="s">
        <v>931</v>
      </c>
      <c r="E259" s="53" t="s">
        <v>1231</v>
      </c>
      <c r="F259" s="53" t="s">
        <v>1232</v>
      </c>
      <c r="G259" s="53" t="s">
        <v>1120</v>
      </c>
    </row>
    <row r="260" spans="1:7" ht="13.2" x14ac:dyDescent="0.25">
      <c r="A260" s="53" t="s">
        <v>1233</v>
      </c>
      <c r="B260" s="53"/>
      <c r="C260" s="53" t="s">
        <v>770</v>
      </c>
      <c r="D260" s="53" t="s">
        <v>933</v>
      </c>
      <c r="E260" s="53" t="s">
        <v>1234</v>
      </c>
      <c r="F260" s="53" t="s">
        <v>966</v>
      </c>
      <c r="G260" s="53" t="s">
        <v>1235</v>
      </c>
    </row>
    <row r="261" spans="1:7" ht="13.2" x14ac:dyDescent="0.25">
      <c r="A261" s="53" t="s">
        <v>368</v>
      </c>
      <c r="B261" s="53"/>
      <c r="C261" s="53" t="s">
        <v>351</v>
      </c>
      <c r="D261" s="53" t="s">
        <v>866</v>
      </c>
      <c r="E261" s="53" t="s">
        <v>1111</v>
      </c>
      <c r="F261" s="53" t="s">
        <v>958</v>
      </c>
      <c r="G261" s="53" t="s">
        <v>1236</v>
      </c>
    </row>
    <row r="262" spans="1:7" ht="13.2" x14ac:dyDescent="0.25">
      <c r="A262" s="53" t="s">
        <v>396</v>
      </c>
      <c r="B262" s="53"/>
      <c r="C262" s="53" t="s">
        <v>936</v>
      </c>
      <c r="D262" s="53" t="s">
        <v>935</v>
      </c>
      <c r="E262" s="53" t="s">
        <v>1237</v>
      </c>
      <c r="F262" s="53" t="s">
        <v>988</v>
      </c>
      <c r="G262" s="53" t="s">
        <v>1238</v>
      </c>
    </row>
    <row r="263" spans="1:7" ht="13.2" x14ac:dyDescent="0.25">
      <c r="A263" s="53" t="s">
        <v>1239</v>
      </c>
      <c r="B263" s="53"/>
      <c r="C263" s="53" t="s">
        <v>351</v>
      </c>
      <c r="D263" s="53" t="s">
        <v>937</v>
      </c>
      <c r="E263" s="53" t="s">
        <v>1240</v>
      </c>
      <c r="F263" s="53" t="s">
        <v>947</v>
      </c>
      <c r="G263" s="53" t="s">
        <v>1120</v>
      </c>
    </row>
    <row r="264" spans="1:7" ht="13.2" x14ac:dyDescent="0.25">
      <c r="A264" s="53" t="s">
        <v>1241</v>
      </c>
      <c r="B264" s="53"/>
      <c r="C264" s="53" t="s">
        <v>938</v>
      </c>
      <c r="D264" s="53" t="s">
        <v>937</v>
      </c>
      <c r="E264" s="53" t="s">
        <v>1240</v>
      </c>
      <c r="F264" s="53" t="s">
        <v>947</v>
      </c>
      <c r="G264" s="53" t="s">
        <v>1242</v>
      </c>
    </row>
    <row r="265" spans="1:7" ht="13.2" x14ac:dyDescent="0.25">
      <c r="A265" s="53" t="s">
        <v>1243</v>
      </c>
      <c r="B265" s="53"/>
      <c r="C265" s="53" t="s">
        <v>351</v>
      </c>
      <c r="D265" s="53" t="s">
        <v>900</v>
      </c>
      <c r="E265" s="53" t="s">
        <v>1171</v>
      </c>
      <c r="F265" s="53" t="s">
        <v>964</v>
      </c>
      <c r="G265" s="53" t="s">
        <v>1120</v>
      </c>
    </row>
    <row r="266" spans="1:7" ht="13.2" x14ac:dyDescent="0.25">
      <c r="A266" s="53" t="s">
        <v>728</v>
      </c>
      <c r="B266" s="53"/>
      <c r="C266" s="53" t="s">
        <v>852</v>
      </c>
      <c r="D266" s="53" t="s">
        <v>939</v>
      </c>
      <c r="E266" s="53" t="s">
        <v>1244</v>
      </c>
      <c r="F266" s="53" t="s">
        <v>958</v>
      </c>
      <c r="G266" s="53" t="s">
        <v>1120</v>
      </c>
    </row>
    <row r="267" spans="1:7" ht="13.2" x14ac:dyDescent="0.25">
      <c r="A267" s="53" t="s">
        <v>727</v>
      </c>
      <c r="B267" s="53"/>
      <c r="C267" s="53" t="s">
        <v>938</v>
      </c>
      <c r="D267" s="53" t="s">
        <v>939</v>
      </c>
      <c r="E267" s="53" t="s">
        <v>1245</v>
      </c>
      <c r="F267" s="53" t="s">
        <v>958</v>
      </c>
      <c r="G267" s="53" t="s">
        <v>1246</v>
      </c>
    </row>
    <row r="268" spans="1:7" ht="13.2" x14ac:dyDescent="0.25">
      <c r="A268" s="53" t="s">
        <v>380</v>
      </c>
      <c r="B268" s="53"/>
      <c r="C268" s="53" t="s">
        <v>941</v>
      </c>
      <c r="D268" s="53" t="s">
        <v>940</v>
      </c>
      <c r="E268" s="53" t="s">
        <v>1247</v>
      </c>
      <c r="F268" s="53" t="s">
        <v>964</v>
      </c>
      <c r="G268" s="53" t="s">
        <v>1120</v>
      </c>
    </row>
    <row r="269" spans="1:7" ht="13.2" x14ac:dyDescent="0.25">
      <c r="A269" s="53" t="s">
        <v>1248</v>
      </c>
      <c r="B269" s="53"/>
      <c r="C269" s="53" t="s">
        <v>872</v>
      </c>
      <c r="D269" s="53" t="s">
        <v>870</v>
      </c>
      <c r="E269" s="53" t="s">
        <v>1114</v>
      </c>
      <c r="F269" s="53" t="s">
        <v>1115</v>
      </c>
      <c r="G269" s="53" t="s">
        <v>1120</v>
      </c>
    </row>
    <row r="270" spans="1:7" ht="13.2" x14ac:dyDescent="0.25">
      <c r="A270" s="53" t="s">
        <v>1249</v>
      </c>
      <c r="B270" s="53"/>
      <c r="C270" s="53" t="s">
        <v>730</v>
      </c>
      <c r="D270" s="53" t="s">
        <v>870</v>
      </c>
      <c r="E270" s="53" t="s">
        <v>1114</v>
      </c>
      <c r="F270" s="53" t="s">
        <v>1115</v>
      </c>
      <c r="G270" s="53" t="s">
        <v>1120</v>
      </c>
    </row>
    <row r="271" spans="1:7" ht="13.2" x14ac:dyDescent="0.25">
      <c r="A271" s="53" t="s">
        <v>1250</v>
      </c>
      <c r="B271" s="53"/>
      <c r="C271" s="53" t="s">
        <v>944</v>
      </c>
      <c r="D271" s="53" t="s">
        <v>943</v>
      </c>
      <c r="E271" s="53" t="s">
        <v>1251</v>
      </c>
      <c r="F271" s="53" t="s">
        <v>968</v>
      </c>
      <c r="G271" s="53" t="s">
        <v>1252</v>
      </c>
    </row>
    <row r="272" spans="1:7" ht="13.2" x14ac:dyDescent="0.25">
      <c r="A272" s="53" t="s">
        <v>1253</v>
      </c>
      <c r="B272" s="53"/>
      <c r="C272" s="53" t="s">
        <v>351</v>
      </c>
      <c r="D272" s="53" t="s">
        <v>945</v>
      </c>
      <c r="E272" s="53" t="s">
        <v>1254</v>
      </c>
      <c r="F272" s="53" t="s">
        <v>1255</v>
      </c>
      <c r="G272" s="53" t="s">
        <v>1120</v>
      </c>
    </row>
    <row r="273" spans="1:9" s="29" customFormat="1" ht="34.950000000000003" customHeight="1" x14ac:dyDescent="0.25">
      <c r="A273" s="29" t="s">
        <v>27</v>
      </c>
      <c r="B273" s="50" t="s">
        <v>1256</v>
      </c>
      <c r="D273" s="29" t="s">
        <v>417</v>
      </c>
      <c r="E273" s="29" t="s">
        <v>418</v>
      </c>
      <c r="F273" s="29" t="s">
        <v>419</v>
      </c>
      <c r="G273" s="30" t="s">
        <v>420</v>
      </c>
      <c r="H273" s="29" t="s">
        <v>254</v>
      </c>
      <c r="I273" s="29" t="s">
        <v>255</v>
      </c>
    </row>
    <row r="274" spans="1:9" ht="20.7" customHeight="1" x14ac:dyDescent="0.25">
      <c r="A274" t="s">
        <v>141</v>
      </c>
      <c r="B274" s="26" t="s">
        <v>1256</v>
      </c>
      <c r="D274" t="s">
        <v>429</v>
      </c>
      <c r="E274" t="s">
        <v>430</v>
      </c>
      <c r="F274" t="s">
        <v>431</v>
      </c>
      <c r="G274" s="55" t="s">
        <v>432</v>
      </c>
      <c r="H274" t="s">
        <v>257</v>
      </c>
      <c r="I274" t="s">
        <v>258</v>
      </c>
    </row>
    <row r="275" spans="1:9" ht="20.7" customHeight="1" x14ac:dyDescent="0.25">
      <c r="A275" s="53" t="s">
        <v>142</v>
      </c>
      <c r="B275" s="56" t="s">
        <v>1256</v>
      </c>
      <c r="C275" s="53" t="s">
        <v>365</v>
      </c>
      <c r="D275" s="53" t="s">
        <v>738</v>
      </c>
      <c r="E275" s="53" t="s">
        <v>957</v>
      </c>
      <c r="F275" s="53" t="s">
        <v>958</v>
      </c>
      <c r="G275" s="55" t="s">
        <v>432</v>
      </c>
    </row>
    <row r="276" spans="1:9" ht="20.7" customHeight="1" x14ac:dyDescent="0.25">
      <c r="A276" t="s">
        <v>147</v>
      </c>
      <c r="B276" s="26" t="s">
        <v>1256</v>
      </c>
      <c r="D276" t="s">
        <v>446</v>
      </c>
      <c r="E276" t="s">
        <v>447</v>
      </c>
      <c r="F276" t="s">
        <v>448</v>
      </c>
      <c r="G276" s="55" t="s">
        <v>449</v>
      </c>
      <c r="H276" t="s">
        <v>261</v>
      </c>
      <c r="I276" t="s">
        <v>256</v>
      </c>
    </row>
    <row r="277" spans="1:9" ht="20.7" customHeight="1" x14ac:dyDescent="0.25">
      <c r="A277" t="s">
        <v>156</v>
      </c>
      <c r="B277" s="26" t="s">
        <v>1256</v>
      </c>
      <c r="D277" t="s">
        <v>459</v>
      </c>
      <c r="E277" t="s">
        <v>460</v>
      </c>
      <c r="F277" t="s">
        <v>461</v>
      </c>
      <c r="G277" s="55" t="s">
        <v>462</v>
      </c>
      <c r="H277" t="s">
        <v>256</v>
      </c>
      <c r="I277" t="s">
        <v>263</v>
      </c>
    </row>
    <row r="278" spans="1:9" ht="20.7" customHeight="1" x14ac:dyDescent="0.25">
      <c r="A278" t="s">
        <v>98</v>
      </c>
      <c r="B278" s="26" t="s">
        <v>1256</v>
      </c>
      <c r="D278" t="s">
        <v>466</v>
      </c>
      <c r="E278" t="s">
        <v>467</v>
      </c>
      <c r="F278" t="s">
        <v>468</v>
      </c>
      <c r="G278" s="55" t="s">
        <v>469</v>
      </c>
      <c r="H278" t="s">
        <v>264</v>
      </c>
      <c r="I278" t="s">
        <v>265</v>
      </c>
    </row>
    <row r="279" spans="1:9" ht="20.7" customHeight="1" x14ac:dyDescent="0.25">
      <c r="A279" s="53" t="s">
        <v>70</v>
      </c>
      <c r="B279" s="56" t="s">
        <v>1256</v>
      </c>
      <c r="C279" s="53" t="s">
        <v>365</v>
      </c>
      <c r="D279" s="53" t="s">
        <v>755</v>
      </c>
      <c r="E279" s="53" t="s">
        <v>984</v>
      </c>
      <c r="F279" s="53" t="s">
        <v>947</v>
      </c>
      <c r="G279" s="55" t="s">
        <v>470</v>
      </c>
    </row>
    <row r="280" spans="1:9" ht="20.7" customHeight="1" x14ac:dyDescent="0.25">
      <c r="A280" t="s">
        <v>163</v>
      </c>
      <c r="B280" s="26" t="s">
        <v>1256</v>
      </c>
      <c r="D280" t="s">
        <v>475</v>
      </c>
      <c r="E280" t="s">
        <v>476</v>
      </c>
      <c r="F280" t="s">
        <v>477</v>
      </c>
      <c r="G280" s="55" t="s">
        <v>478</v>
      </c>
      <c r="H280" t="s">
        <v>267</v>
      </c>
      <c r="I280" t="s">
        <v>268</v>
      </c>
    </row>
    <row r="281" spans="1:9" ht="20.7" customHeight="1" x14ac:dyDescent="0.25">
      <c r="A281" t="s">
        <v>479</v>
      </c>
      <c r="B281" s="26" t="s">
        <v>1256</v>
      </c>
      <c r="D281" t="s">
        <v>475</v>
      </c>
      <c r="E281" t="s">
        <v>476</v>
      </c>
      <c r="F281" t="s">
        <v>477</v>
      </c>
      <c r="G281" s="55" t="s">
        <v>478</v>
      </c>
      <c r="H281" t="s">
        <v>267</v>
      </c>
      <c r="I281" t="s">
        <v>268</v>
      </c>
    </row>
    <row r="282" spans="1:9" ht="20.7" customHeight="1" x14ac:dyDescent="0.25">
      <c r="A282" s="53" t="s">
        <v>172</v>
      </c>
      <c r="B282" s="56" t="s">
        <v>1256</v>
      </c>
      <c r="C282" s="53" t="s">
        <v>365</v>
      </c>
      <c r="D282" s="53" t="s">
        <v>765</v>
      </c>
      <c r="E282" s="53" t="s">
        <v>995</v>
      </c>
      <c r="F282" s="53" t="s">
        <v>970</v>
      </c>
      <c r="G282" s="55" t="s">
        <v>492</v>
      </c>
    </row>
    <row r="283" spans="1:9" ht="20.7" customHeight="1" x14ac:dyDescent="0.25">
      <c r="A283" t="s">
        <v>65</v>
      </c>
      <c r="B283" s="26" t="s">
        <v>1256</v>
      </c>
      <c r="D283" t="s">
        <v>495</v>
      </c>
      <c r="E283" t="s">
        <v>496</v>
      </c>
      <c r="F283" t="s">
        <v>421</v>
      </c>
      <c r="G283" s="55" t="s">
        <v>497</v>
      </c>
      <c r="H283" t="s">
        <v>272</v>
      </c>
      <c r="I283" t="s">
        <v>273</v>
      </c>
    </row>
    <row r="284" spans="1:9" ht="20.7" customHeight="1" x14ac:dyDescent="0.25">
      <c r="A284" t="s">
        <v>498</v>
      </c>
      <c r="B284" s="26" t="s">
        <v>1256</v>
      </c>
      <c r="D284" t="s">
        <v>499</v>
      </c>
      <c r="E284" t="s">
        <v>500</v>
      </c>
      <c r="F284" t="s">
        <v>501</v>
      </c>
      <c r="G284" s="55" t="s">
        <v>502</v>
      </c>
      <c r="H284" t="s">
        <v>256</v>
      </c>
      <c r="I284" t="s">
        <v>274</v>
      </c>
    </row>
    <row r="285" spans="1:9" ht="20.7" customHeight="1" x14ac:dyDescent="0.25">
      <c r="A285" t="s">
        <v>174</v>
      </c>
      <c r="B285" s="26" t="s">
        <v>1256</v>
      </c>
      <c r="D285" t="s">
        <v>499</v>
      </c>
      <c r="E285" t="s">
        <v>500</v>
      </c>
      <c r="F285" t="s">
        <v>501</v>
      </c>
      <c r="G285" s="55" t="s">
        <v>502</v>
      </c>
      <c r="H285" t="s">
        <v>256</v>
      </c>
      <c r="I285" t="s">
        <v>274</v>
      </c>
    </row>
    <row r="286" spans="1:9" ht="20.7" customHeight="1" x14ac:dyDescent="0.25">
      <c r="A286" t="s">
        <v>505</v>
      </c>
      <c r="B286" s="26" t="s">
        <v>1256</v>
      </c>
      <c r="D286" t="s">
        <v>506</v>
      </c>
      <c r="E286" t="s">
        <v>507</v>
      </c>
      <c r="F286" t="s">
        <v>421</v>
      </c>
      <c r="G286" s="55" t="s">
        <v>508</v>
      </c>
      <c r="H286" t="s">
        <v>275</v>
      </c>
      <c r="I286" t="s">
        <v>276</v>
      </c>
    </row>
    <row r="287" spans="1:9" ht="20.7" customHeight="1" x14ac:dyDescent="0.25">
      <c r="A287" t="s">
        <v>181</v>
      </c>
      <c r="B287" s="26" t="s">
        <v>1256</v>
      </c>
      <c r="D287" t="s">
        <v>512</v>
      </c>
      <c r="E287" t="s">
        <v>513</v>
      </c>
      <c r="F287" t="s">
        <v>421</v>
      </c>
      <c r="G287" s="55" t="s">
        <v>514</v>
      </c>
      <c r="H287" t="s">
        <v>277</v>
      </c>
      <c r="I287" t="s">
        <v>278</v>
      </c>
    </row>
    <row r="288" spans="1:9" ht="20.7" customHeight="1" x14ac:dyDescent="0.25">
      <c r="A288" t="s">
        <v>182</v>
      </c>
      <c r="B288" s="26" t="s">
        <v>1256</v>
      </c>
      <c r="D288" t="s">
        <v>515</v>
      </c>
      <c r="E288" t="s">
        <v>516</v>
      </c>
      <c r="F288" t="s">
        <v>421</v>
      </c>
      <c r="G288" s="55" t="s">
        <v>517</v>
      </c>
      <c r="H288" t="s">
        <v>279</v>
      </c>
      <c r="I288" t="s">
        <v>280</v>
      </c>
    </row>
    <row r="289" spans="1:9" ht="20.7" customHeight="1" x14ac:dyDescent="0.25">
      <c r="A289" t="s">
        <v>526</v>
      </c>
      <c r="B289" s="26" t="s">
        <v>1256</v>
      </c>
      <c r="D289" t="s">
        <v>523</v>
      </c>
      <c r="E289" t="s">
        <v>524</v>
      </c>
      <c r="F289" t="s">
        <v>501</v>
      </c>
      <c r="G289" s="55" t="s">
        <v>525</v>
      </c>
      <c r="H289" t="s">
        <v>281</v>
      </c>
      <c r="I289" t="s">
        <v>282</v>
      </c>
    </row>
    <row r="290" spans="1:9" ht="20.7" customHeight="1" x14ac:dyDescent="0.25">
      <c r="A290" t="s">
        <v>186</v>
      </c>
      <c r="B290" s="26" t="s">
        <v>1256</v>
      </c>
      <c r="D290" t="s">
        <v>527</v>
      </c>
      <c r="E290" t="s">
        <v>528</v>
      </c>
      <c r="F290" t="s">
        <v>448</v>
      </c>
      <c r="G290" s="55" t="s">
        <v>529</v>
      </c>
      <c r="H290" t="s">
        <v>283</v>
      </c>
      <c r="I290" t="s">
        <v>256</v>
      </c>
    </row>
    <row r="291" spans="1:9" ht="20.7" customHeight="1" x14ac:dyDescent="0.25">
      <c r="A291" t="s">
        <v>189</v>
      </c>
      <c r="B291" s="26" t="s">
        <v>1256</v>
      </c>
      <c r="D291" t="s">
        <v>532</v>
      </c>
      <c r="E291" t="s">
        <v>533</v>
      </c>
      <c r="F291" t="s">
        <v>421</v>
      </c>
      <c r="G291" s="55" t="s">
        <v>534</v>
      </c>
      <c r="H291" t="s">
        <v>284</v>
      </c>
      <c r="I291" t="s">
        <v>256</v>
      </c>
    </row>
    <row r="292" spans="1:9" ht="20.7" customHeight="1" x14ac:dyDescent="0.25">
      <c r="A292" t="s">
        <v>540</v>
      </c>
      <c r="B292" s="26" t="s">
        <v>1256</v>
      </c>
      <c r="D292" t="s">
        <v>541</v>
      </c>
      <c r="E292" t="s">
        <v>542</v>
      </c>
      <c r="F292" t="s">
        <v>468</v>
      </c>
      <c r="G292" s="55" t="s">
        <v>543</v>
      </c>
      <c r="H292" t="s">
        <v>286</v>
      </c>
      <c r="I292" t="s">
        <v>287</v>
      </c>
    </row>
    <row r="293" spans="1:9" ht="20.7" customHeight="1" x14ac:dyDescent="0.25">
      <c r="A293" t="s">
        <v>546</v>
      </c>
      <c r="B293" s="26" t="s">
        <v>1256</v>
      </c>
      <c r="D293" t="s">
        <v>547</v>
      </c>
      <c r="E293" t="s">
        <v>548</v>
      </c>
      <c r="F293" t="s">
        <v>442</v>
      </c>
      <c r="G293" s="55" t="s">
        <v>549</v>
      </c>
      <c r="H293" t="s">
        <v>288</v>
      </c>
      <c r="I293" t="s">
        <v>289</v>
      </c>
    </row>
    <row r="294" spans="1:9" ht="20.7" customHeight="1" x14ac:dyDescent="0.25">
      <c r="A294" s="53" t="s">
        <v>193</v>
      </c>
      <c r="B294" s="56" t="s">
        <v>1256</v>
      </c>
      <c r="C294" s="53" t="s">
        <v>365</v>
      </c>
      <c r="D294" s="53" t="s">
        <v>794</v>
      </c>
      <c r="E294" s="53" t="s">
        <v>1025</v>
      </c>
      <c r="F294" s="53" t="s">
        <v>1026</v>
      </c>
      <c r="G294" s="55" t="s">
        <v>555</v>
      </c>
    </row>
    <row r="295" spans="1:9" ht="20.7" customHeight="1" x14ac:dyDescent="0.25">
      <c r="A295" s="53" t="s">
        <v>196</v>
      </c>
      <c r="B295" s="56" t="s">
        <v>1256</v>
      </c>
      <c r="C295" s="53" t="s">
        <v>365</v>
      </c>
      <c r="D295" s="53" t="s">
        <v>800</v>
      </c>
      <c r="E295" s="53" t="s">
        <v>1031</v>
      </c>
      <c r="F295" s="53" t="s">
        <v>964</v>
      </c>
      <c r="G295" s="55" t="s">
        <v>556</v>
      </c>
    </row>
    <row r="296" spans="1:9" ht="20.7" customHeight="1" x14ac:dyDescent="0.25">
      <c r="A296" t="s">
        <v>26</v>
      </c>
      <c r="B296" s="26" t="s">
        <v>1256</v>
      </c>
      <c r="D296" t="s">
        <v>560</v>
      </c>
      <c r="E296" t="s">
        <v>561</v>
      </c>
      <c r="F296" t="s">
        <v>419</v>
      </c>
      <c r="G296" s="55" t="s">
        <v>562</v>
      </c>
      <c r="H296" t="s">
        <v>291</v>
      </c>
      <c r="I296" t="s">
        <v>292</v>
      </c>
    </row>
    <row r="297" spans="1:9" ht="20.7" customHeight="1" x14ac:dyDescent="0.25">
      <c r="A297" t="s">
        <v>215</v>
      </c>
      <c r="B297" s="26" t="s">
        <v>1256</v>
      </c>
      <c r="D297" t="s">
        <v>585</v>
      </c>
      <c r="E297" t="s">
        <v>586</v>
      </c>
      <c r="F297" t="s">
        <v>473</v>
      </c>
      <c r="G297" s="55" t="s">
        <v>587</v>
      </c>
      <c r="H297" t="s">
        <v>296</v>
      </c>
      <c r="I297" t="s">
        <v>256</v>
      </c>
    </row>
    <row r="298" spans="1:9" ht="20.7" customHeight="1" x14ac:dyDescent="0.25">
      <c r="A298" t="s">
        <v>596</v>
      </c>
      <c r="B298" s="26" t="s">
        <v>1256</v>
      </c>
      <c r="D298" t="s">
        <v>597</v>
      </c>
      <c r="E298" t="s">
        <v>598</v>
      </c>
      <c r="F298" t="s">
        <v>599</v>
      </c>
      <c r="G298" s="55" t="s">
        <v>600</v>
      </c>
      <c r="H298" t="s">
        <v>298</v>
      </c>
      <c r="I298" t="s">
        <v>299</v>
      </c>
    </row>
    <row r="299" spans="1:9" ht="20.7" customHeight="1" x14ac:dyDescent="0.25">
      <c r="A299" t="s">
        <v>32</v>
      </c>
      <c r="B299" s="26" t="s">
        <v>1256</v>
      </c>
      <c r="D299" t="s">
        <v>603</v>
      </c>
      <c r="E299" t="s">
        <v>604</v>
      </c>
      <c r="F299" t="s">
        <v>421</v>
      </c>
      <c r="G299" s="55" t="s">
        <v>605</v>
      </c>
      <c r="H299" t="s">
        <v>300</v>
      </c>
      <c r="I299" t="s">
        <v>301</v>
      </c>
    </row>
    <row r="300" spans="1:9" ht="20.7" customHeight="1" x14ac:dyDescent="0.25">
      <c r="A300" t="s">
        <v>33</v>
      </c>
      <c r="B300" s="26" t="s">
        <v>1256</v>
      </c>
      <c r="D300" t="s">
        <v>603</v>
      </c>
      <c r="E300" t="s">
        <v>604</v>
      </c>
      <c r="F300" t="s">
        <v>421</v>
      </c>
      <c r="G300" s="55" t="s">
        <v>605</v>
      </c>
      <c r="H300" t="s">
        <v>300</v>
      </c>
      <c r="I300" t="s">
        <v>301</v>
      </c>
    </row>
    <row r="301" spans="1:9" ht="20.7" customHeight="1" x14ac:dyDescent="0.25">
      <c r="A301" t="s">
        <v>608</v>
      </c>
      <c r="B301" s="26" t="s">
        <v>1256</v>
      </c>
      <c r="C301" s="26"/>
      <c r="D301" t="s">
        <v>609</v>
      </c>
      <c r="E301" t="s">
        <v>610</v>
      </c>
      <c r="F301" t="s">
        <v>477</v>
      </c>
      <c r="G301" s="55" t="s">
        <v>611</v>
      </c>
      <c r="H301" t="s">
        <v>302</v>
      </c>
      <c r="I301" t="s">
        <v>303</v>
      </c>
    </row>
    <row r="302" spans="1:9" ht="20.7" customHeight="1" x14ac:dyDescent="0.25">
      <c r="A302" s="53" t="s">
        <v>612</v>
      </c>
      <c r="B302" s="56" t="s">
        <v>1256</v>
      </c>
      <c r="C302" s="53" t="s">
        <v>365</v>
      </c>
      <c r="D302" s="53" t="s">
        <v>821</v>
      </c>
      <c r="E302" s="53" t="s">
        <v>1055</v>
      </c>
      <c r="F302" s="53" t="s">
        <v>1024</v>
      </c>
      <c r="G302" s="55" t="s">
        <v>611</v>
      </c>
    </row>
    <row r="303" spans="1:9" ht="20.7" customHeight="1" x14ac:dyDescent="0.25">
      <c r="A303" s="53" t="s">
        <v>75</v>
      </c>
      <c r="B303" s="56" t="s">
        <v>1256</v>
      </c>
      <c r="C303" s="53" t="s">
        <v>365</v>
      </c>
      <c r="D303" s="53" t="s">
        <v>829</v>
      </c>
      <c r="E303" s="53" t="s">
        <v>1067</v>
      </c>
      <c r="F303" s="53" t="s">
        <v>1068</v>
      </c>
      <c r="G303" s="55" t="s">
        <v>626</v>
      </c>
    </row>
    <row r="304" spans="1:9" ht="42" customHeight="1" x14ac:dyDescent="0.25">
      <c r="A304" t="s">
        <v>645</v>
      </c>
      <c r="B304" s="26" t="s">
        <v>1256</v>
      </c>
      <c r="D304" t="s">
        <v>646</v>
      </c>
      <c r="E304" t="s">
        <v>647</v>
      </c>
      <c r="F304" t="s">
        <v>431</v>
      </c>
      <c r="G304" s="55" t="s">
        <v>648</v>
      </c>
      <c r="H304" t="s">
        <v>313</v>
      </c>
      <c r="I304" t="s">
        <v>314</v>
      </c>
    </row>
    <row r="305" spans="1:9" ht="20.7" customHeight="1" x14ac:dyDescent="0.25">
      <c r="A305" t="s">
        <v>117</v>
      </c>
      <c r="B305" s="26" t="s">
        <v>1256</v>
      </c>
      <c r="D305" t="s">
        <v>649</v>
      </c>
      <c r="E305" t="s">
        <v>650</v>
      </c>
      <c r="F305" t="s">
        <v>421</v>
      </c>
      <c r="G305" s="55" t="s">
        <v>651</v>
      </c>
      <c r="H305" t="s">
        <v>315</v>
      </c>
      <c r="I305" t="s">
        <v>316</v>
      </c>
    </row>
    <row r="306" spans="1:9" ht="20.7" customHeight="1" x14ac:dyDescent="0.25">
      <c r="A306" s="53" t="s">
        <v>238</v>
      </c>
      <c r="B306" s="56" t="s">
        <v>1256</v>
      </c>
      <c r="C306" s="53" t="s">
        <v>365</v>
      </c>
      <c r="D306" s="53" t="s">
        <v>850</v>
      </c>
      <c r="E306" s="53" t="s">
        <v>1093</v>
      </c>
      <c r="F306" s="53" t="s">
        <v>1094</v>
      </c>
      <c r="G306" s="55" t="s">
        <v>673</v>
      </c>
    </row>
    <row r="307" spans="1:9" ht="20.7" customHeight="1" x14ac:dyDescent="0.25">
      <c r="A307" t="s">
        <v>674</v>
      </c>
      <c r="B307" s="26" t="s">
        <v>1256</v>
      </c>
      <c r="D307" t="s">
        <v>670</v>
      </c>
      <c r="E307" t="s">
        <v>671</v>
      </c>
      <c r="F307" t="s">
        <v>672</v>
      </c>
      <c r="G307" s="55" t="s">
        <v>673</v>
      </c>
      <c r="H307" t="s">
        <v>320</v>
      </c>
      <c r="I307" t="s">
        <v>256</v>
      </c>
    </row>
    <row r="308" spans="1:9" ht="20.7" customHeight="1" x14ac:dyDescent="0.25">
      <c r="A308" s="53" t="s">
        <v>96</v>
      </c>
      <c r="B308" s="56" t="s">
        <v>1256</v>
      </c>
      <c r="C308" s="53" t="s">
        <v>365</v>
      </c>
      <c r="D308" s="53" t="s">
        <v>851</v>
      </c>
      <c r="E308" s="53" t="s">
        <v>1095</v>
      </c>
      <c r="F308" s="53" t="s">
        <v>958</v>
      </c>
      <c r="G308" s="55" t="s">
        <v>678</v>
      </c>
    </row>
    <row r="309" spans="1:9" ht="20.7" customHeight="1" x14ac:dyDescent="0.25">
      <c r="A309" s="53" t="s">
        <v>102</v>
      </c>
      <c r="B309" s="56" t="s">
        <v>1256</v>
      </c>
      <c r="C309" s="53" t="s">
        <v>365</v>
      </c>
      <c r="D309" s="53" t="s">
        <v>855</v>
      </c>
      <c r="E309" s="53" t="s">
        <v>1098</v>
      </c>
      <c r="F309" s="53" t="s">
        <v>947</v>
      </c>
      <c r="G309" s="55" t="s">
        <v>679</v>
      </c>
    </row>
    <row r="310" spans="1:9" ht="20.7" customHeight="1" x14ac:dyDescent="0.25">
      <c r="A310" s="53" t="s">
        <v>23</v>
      </c>
      <c r="B310" s="56" t="s">
        <v>1256</v>
      </c>
      <c r="C310" s="53" t="s">
        <v>365</v>
      </c>
      <c r="D310" s="53" t="s">
        <v>863</v>
      </c>
      <c r="E310" s="53" t="s">
        <v>1105</v>
      </c>
      <c r="F310" s="53" t="s">
        <v>1106</v>
      </c>
      <c r="G310" s="55" t="s">
        <v>688</v>
      </c>
    </row>
    <row r="311" spans="1:9" ht="26.4" x14ac:dyDescent="0.25">
      <c r="A311" s="53" t="s">
        <v>703</v>
      </c>
      <c r="B311" s="56" t="s">
        <v>1256</v>
      </c>
      <c r="C311" s="53" t="s">
        <v>352</v>
      </c>
      <c r="D311" s="53" t="s">
        <v>866</v>
      </c>
      <c r="E311" s="53" t="s">
        <v>1111</v>
      </c>
      <c r="F311" s="53" t="s">
        <v>958</v>
      </c>
      <c r="G311" s="55" t="s">
        <v>705</v>
      </c>
    </row>
    <row r="312" spans="1:9" ht="26.4" x14ac:dyDescent="0.25">
      <c r="A312" t="s">
        <v>245</v>
      </c>
      <c r="B312" s="26" t="s">
        <v>1256</v>
      </c>
      <c r="D312" t="s">
        <v>713</v>
      </c>
      <c r="E312" t="s">
        <v>714</v>
      </c>
      <c r="F312" t="s">
        <v>581</v>
      </c>
      <c r="G312" s="55" t="s">
        <v>715</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election activeCell="G20" sqref="G20"/>
    </sheetView>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1523</v>
      </c>
      <c r="D1" s="104" t="s">
        <v>1544</v>
      </c>
      <c r="E1" s="108" t="s">
        <v>1574</v>
      </c>
    </row>
    <row r="2" spans="1:6" x14ac:dyDescent="0.3">
      <c r="A2" t="s">
        <v>1488</v>
      </c>
      <c r="B2" s="1" t="s">
        <v>1364</v>
      </c>
      <c r="C2">
        <v>6</v>
      </c>
      <c r="D2" s="104" t="str">
        <f t="shared" ref="D2" si="0">IF(OR(C2=5,C2=6),"Red",IF(OR(C2=7,C2=8),"Green","Blue"))</f>
        <v>Red</v>
      </c>
      <c r="F2" s="104" t="s">
        <v>1545</v>
      </c>
    </row>
    <row r="3" spans="1:6" x14ac:dyDescent="0.3">
      <c r="A3" t="s">
        <v>125</v>
      </c>
      <c r="B3" s="1" t="s">
        <v>353</v>
      </c>
      <c r="C3">
        <v>10</v>
      </c>
      <c r="D3" s="104" t="str">
        <f>IF(OR(C3=5,C3=6),"Red",IF(OR(C3=7,C3=8),"Green","Blue"))</f>
        <v>Blue</v>
      </c>
      <c r="F3" s="104" t="s">
        <v>1546</v>
      </c>
    </row>
    <row r="4" spans="1:6" x14ac:dyDescent="0.3">
      <c r="A4" t="s">
        <v>1496</v>
      </c>
      <c r="B4" s="1" t="s">
        <v>353</v>
      </c>
      <c r="C4">
        <v>11</v>
      </c>
      <c r="D4" s="104" t="str">
        <f t="shared" ref="D4:D67" si="1">IF(OR(C4=5,C4=6),"Red",IF(OR(C4=7,C4=8),"Green","Blue"))</f>
        <v>Blue</v>
      </c>
      <c r="F4" s="104" t="s">
        <v>1547</v>
      </c>
    </row>
    <row r="5" spans="1:6" x14ac:dyDescent="0.3">
      <c r="A5" t="s">
        <v>1485</v>
      </c>
      <c r="B5" s="1" t="s">
        <v>1365</v>
      </c>
      <c r="C5">
        <v>6</v>
      </c>
      <c r="D5" s="104" t="str">
        <f t="shared" si="1"/>
        <v>Red</v>
      </c>
      <c r="F5" s="104" t="s">
        <v>1548</v>
      </c>
    </row>
    <row r="6" spans="1:6" x14ac:dyDescent="0.3">
      <c r="A6" t="s">
        <v>1387</v>
      </c>
      <c r="B6" s="1" t="s">
        <v>1575</v>
      </c>
      <c r="C6">
        <v>6</v>
      </c>
      <c r="D6" s="104" t="str">
        <f t="shared" si="1"/>
        <v>Red</v>
      </c>
      <c r="F6" s="104" t="s">
        <v>1549</v>
      </c>
    </row>
    <row r="7" spans="1:6" x14ac:dyDescent="0.3">
      <c r="A7" t="s">
        <v>134</v>
      </c>
      <c r="B7" s="1" t="s">
        <v>353</v>
      </c>
      <c r="C7">
        <v>10</v>
      </c>
      <c r="D7" s="104" t="str">
        <f t="shared" si="1"/>
        <v>Blue</v>
      </c>
      <c r="F7" s="104" t="s">
        <v>140</v>
      </c>
    </row>
    <row r="8" spans="1:6" x14ac:dyDescent="0.3">
      <c r="A8" t="s">
        <v>951</v>
      </c>
      <c r="B8" s="1" t="s">
        <v>1575</v>
      </c>
      <c r="D8" s="104" t="str">
        <f t="shared" si="1"/>
        <v>Blue</v>
      </c>
      <c r="F8" s="104" t="s">
        <v>1550</v>
      </c>
    </row>
    <row r="9" spans="1:6" x14ac:dyDescent="0.3">
      <c r="A9" t="s">
        <v>71</v>
      </c>
      <c r="B9" s="1" t="s">
        <v>353</v>
      </c>
      <c r="C9">
        <v>9</v>
      </c>
      <c r="D9" s="104" t="str">
        <f t="shared" si="1"/>
        <v>Blue</v>
      </c>
    </row>
    <row r="10" spans="1:6" x14ac:dyDescent="0.3">
      <c r="A10" t="s">
        <v>400</v>
      </c>
      <c r="B10" s="1" t="s">
        <v>1364</v>
      </c>
      <c r="C10">
        <v>7</v>
      </c>
      <c r="D10" s="104" t="str">
        <f t="shared" si="1"/>
        <v>Green</v>
      </c>
    </row>
    <row r="11" spans="1:6" x14ac:dyDescent="0.3">
      <c r="A11" t="s">
        <v>433</v>
      </c>
      <c r="B11" s="1" t="s">
        <v>353</v>
      </c>
      <c r="C11">
        <v>12</v>
      </c>
      <c r="D11" s="104" t="str">
        <f t="shared" si="1"/>
        <v>Blue</v>
      </c>
    </row>
    <row r="12" spans="1:6" x14ac:dyDescent="0.3">
      <c r="A12" t="s">
        <v>95</v>
      </c>
      <c r="B12" s="1" t="s">
        <v>1576</v>
      </c>
      <c r="C12">
        <v>12</v>
      </c>
      <c r="D12" s="104" t="str">
        <f t="shared" si="1"/>
        <v>Blue</v>
      </c>
    </row>
    <row r="13" spans="1:6" x14ac:dyDescent="0.3">
      <c r="A13" t="s">
        <v>1415</v>
      </c>
      <c r="B13" s="1" t="s">
        <v>353</v>
      </c>
      <c r="C13">
        <v>9</v>
      </c>
      <c r="D13" s="104" t="str">
        <f t="shared" si="1"/>
        <v>Blue</v>
      </c>
    </row>
    <row r="14" spans="1:6" x14ac:dyDescent="0.3">
      <c r="A14" t="s">
        <v>150</v>
      </c>
      <c r="B14" s="1" t="s">
        <v>352</v>
      </c>
      <c r="C14">
        <v>11</v>
      </c>
      <c r="D14" s="104" t="str">
        <f t="shared" si="1"/>
        <v>Blue</v>
      </c>
    </row>
    <row r="15" spans="1:6" x14ac:dyDescent="0.3">
      <c r="A15" t="s">
        <v>974</v>
      </c>
      <c r="B15" s="1" t="s">
        <v>353</v>
      </c>
      <c r="C15">
        <v>9</v>
      </c>
      <c r="D15" s="104" t="str">
        <f t="shared" si="1"/>
        <v>Blue</v>
      </c>
    </row>
    <row r="16" spans="1:6" x14ac:dyDescent="0.3">
      <c r="A16" t="s">
        <v>333</v>
      </c>
      <c r="B16" s="1" t="s">
        <v>1365</v>
      </c>
      <c r="C16">
        <v>7</v>
      </c>
      <c r="D16" s="104" t="str">
        <f t="shared" si="1"/>
        <v>Green</v>
      </c>
    </row>
    <row r="17" spans="1:4" x14ac:dyDescent="0.3">
      <c r="A17" t="s">
        <v>152</v>
      </c>
      <c r="B17" s="1" t="s">
        <v>353</v>
      </c>
      <c r="C17">
        <v>11</v>
      </c>
      <c r="D17" s="104" t="str">
        <f t="shared" si="1"/>
        <v>Blue</v>
      </c>
    </row>
    <row r="18" spans="1:4" x14ac:dyDescent="0.3">
      <c r="A18" t="s">
        <v>978</v>
      </c>
      <c r="B18" s="1" t="s">
        <v>736</v>
      </c>
      <c r="C18">
        <v>8</v>
      </c>
      <c r="D18" s="104" t="str">
        <f t="shared" si="1"/>
        <v>Green</v>
      </c>
    </row>
    <row r="19" spans="1:4" x14ac:dyDescent="0.3">
      <c r="A19" t="s">
        <v>981</v>
      </c>
      <c r="B19" s="1" t="s">
        <v>352</v>
      </c>
      <c r="C19">
        <v>11</v>
      </c>
      <c r="D19" s="104" t="str">
        <f t="shared" si="1"/>
        <v>Blue</v>
      </c>
    </row>
    <row r="20" spans="1:4" x14ac:dyDescent="0.3">
      <c r="A20" t="s">
        <v>381</v>
      </c>
      <c r="B20" s="1" t="s">
        <v>736</v>
      </c>
      <c r="C20">
        <v>7</v>
      </c>
      <c r="D20" s="104" t="str">
        <f t="shared" si="1"/>
        <v>Green</v>
      </c>
    </row>
    <row r="21" spans="1:4" x14ac:dyDescent="0.3">
      <c r="A21" t="s">
        <v>1377</v>
      </c>
      <c r="B21" s="1" t="s">
        <v>1365</v>
      </c>
      <c r="C21">
        <v>6</v>
      </c>
      <c r="D21" s="104" t="str">
        <f t="shared" si="1"/>
        <v>Red</v>
      </c>
    </row>
    <row r="22" spans="1:4" x14ac:dyDescent="0.3">
      <c r="A22" t="s">
        <v>1375</v>
      </c>
      <c r="B22" s="1" t="s">
        <v>1364</v>
      </c>
      <c r="C22">
        <v>8</v>
      </c>
      <c r="D22" s="104" t="str">
        <f t="shared" si="1"/>
        <v>Green</v>
      </c>
    </row>
    <row r="23" spans="1:4" x14ac:dyDescent="0.3">
      <c r="A23" t="s">
        <v>68</v>
      </c>
      <c r="B23" s="1" t="s">
        <v>736</v>
      </c>
      <c r="C23">
        <v>8</v>
      </c>
      <c r="D23" s="104" t="str">
        <f t="shared" si="1"/>
        <v>Green</v>
      </c>
    </row>
    <row r="24" spans="1:4" x14ac:dyDescent="0.3">
      <c r="A24" t="s">
        <v>1426</v>
      </c>
      <c r="B24" s="1" t="s">
        <v>1575</v>
      </c>
      <c r="C24">
        <v>6</v>
      </c>
      <c r="D24" s="104" t="str">
        <f t="shared" si="1"/>
        <v>Red</v>
      </c>
    </row>
    <row r="25" spans="1:4" x14ac:dyDescent="0.3">
      <c r="A25" t="s">
        <v>1378</v>
      </c>
      <c r="B25" s="1" t="s">
        <v>1364</v>
      </c>
      <c r="C25">
        <v>6</v>
      </c>
      <c r="D25" s="104" t="str">
        <f t="shared" si="1"/>
        <v>Red</v>
      </c>
    </row>
    <row r="26" spans="1:4" x14ac:dyDescent="0.3">
      <c r="A26" t="s">
        <v>88</v>
      </c>
      <c r="B26" s="1" t="s">
        <v>352</v>
      </c>
      <c r="C26">
        <v>11</v>
      </c>
      <c r="D26" s="104" t="str">
        <f t="shared" si="1"/>
        <v>Blue</v>
      </c>
    </row>
    <row r="27" spans="1:4" x14ac:dyDescent="0.3">
      <c r="A27" t="s">
        <v>991</v>
      </c>
      <c r="B27" s="1" t="s">
        <v>1364</v>
      </c>
      <c r="C27">
        <v>7</v>
      </c>
      <c r="D27" s="104" t="str">
        <f t="shared" si="1"/>
        <v>Green</v>
      </c>
    </row>
    <row r="28" spans="1:4" x14ac:dyDescent="0.3">
      <c r="A28" t="s">
        <v>120</v>
      </c>
      <c r="B28" s="1" t="s">
        <v>1576</v>
      </c>
      <c r="C28">
        <v>12</v>
      </c>
      <c r="D28" s="104" t="str">
        <f t="shared" si="1"/>
        <v>Blue</v>
      </c>
    </row>
    <row r="29" spans="1:4" x14ac:dyDescent="0.3">
      <c r="A29" t="s">
        <v>12</v>
      </c>
      <c r="B29" s="1" t="s">
        <v>1576</v>
      </c>
      <c r="C29">
        <v>12</v>
      </c>
      <c r="D29" s="104" t="str">
        <f t="shared" si="1"/>
        <v>Blue</v>
      </c>
    </row>
    <row r="30" spans="1:4" x14ac:dyDescent="0.3">
      <c r="A30" t="s">
        <v>175</v>
      </c>
      <c r="B30" s="1" t="s">
        <v>353</v>
      </c>
      <c r="C30">
        <v>10</v>
      </c>
      <c r="D30" s="104" t="str">
        <f t="shared" si="1"/>
        <v>Blue</v>
      </c>
    </row>
    <row r="31" spans="1:4" x14ac:dyDescent="0.3">
      <c r="A31" t="s">
        <v>1435</v>
      </c>
      <c r="B31" s="1" t="s">
        <v>1364</v>
      </c>
      <c r="C31">
        <v>7</v>
      </c>
      <c r="D31" s="104" t="str">
        <f t="shared" si="1"/>
        <v>Green</v>
      </c>
    </row>
    <row r="32" spans="1:4" x14ac:dyDescent="0.3">
      <c r="A32" t="s">
        <v>111</v>
      </c>
      <c r="B32" s="1" t="s">
        <v>352</v>
      </c>
      <c r="C32">
        <v>9</v>
      </c>
      <c r="D32" s="104" t="str">
        <f t="shared" si="1"/>
        <v>Blue</v>
      </c>
    </row>
    <row r="33" spans="1:4" x14ac:dyDescent="0.3">
      <c r="A33" t="s">
        <v>1367</v>
      </c>
      <c r="B33" s="1" t="s">
        <v>1575</v>
      </c>
      <c r="C33">
        <v>6</v>
      </c>
      <c r="D33" s="104" t="str">
        <f t="shared" si="1"/>
        <v>Red</v>
      </c>
    </row>
    <row r="34" spans="1:4" x14ac:dyDescent="0.3">
      <c r="A34" t="s">
        <v>25</v>
      </c>
      <c r="B34" s="1" t="s">
        <v>1576</v>
      </c>
      <c r="C34">
        <v>12</v>
      </c>
      <c r="D34" s="104" t="str">
        <f t="shared" si="1"/>
        <v>Blue</v>
      </c>
    </row>
    <row r="35" spans="1:4" x14ac:dyDescent="0.3">
      <c r="A35" t="s">
        <v>1362</v>
      </c>
      <c r="B35" s="1" t="s">
        <v>1575</v>
      </c>
      <c r="C35">
        <v>6</v>
      </c>
      <c r="D35" s="104" t="str">
        <f t="shared" si="1"/>
        <v>Red</v>
      </c>
    </row>
    <row r="36" spans="1:4" x14ac:dyDescent="0.3">
      <c r="A36" t="s">
        <v>332</v>
      </c>
      <c r="B36" s="1" t="s">
        <v>1365</v>
      </c>
      <c r="C36">
        <v>8</v>
      </c>
      <c r="D36" s="104" t="str">
        <f t="shared" si="1"/>
        <v>Green</v>
      </c>
    </row>
    <row r="37" spans="1:4" x14ac:dyDescent="0.3">
      <c r="A37" t="s">
        <v>69</v>
      </c>
      <c r="B37" s="1" t="s">
        <v>353</v>
      </c>
      <c r="C37">
        <v>10</v>
      </c>
      <c r="D37" s="104" t="str">
        <f t="shared" si="1"/>
        <v>Blue</v>
      </c>
    </row>
    <row r="38" spans="1:4" x14ac:dyDescent="0.3">
      <c r="A38" t="s">
        <v>362</v>
      </c>
      <c r="B38" s="1" t="s">
        <v>352</v>
      </c>
      <c r="C38">
        <v>10</v>
      </c>
      <c r="D38" s="104" t="str">
        <f t="shared" si="1"/>
        <v>Blue</v>
      </c>
    </row>
    <row r="39" spans="1:4" x14ac:dyDescent="0.3">
      <c r="A39" t="s">
        <v>1443</v>
      </c>
      <c r="B39" s="1" t="s">
        <v>736</v>
      </c>
      <c r="C39">
        <v>8</v>
      </c>
      <c r="D39" s="104" t="str">
        <f t="shared" si="1"/>
        <v>Green</v>
      </c>
    </row>
    <row r="40" spans="1:4" x14ac:dyDescent="0.3">
      <c r="A40" t="s">
        <v>76</v>
      </c>
      <c r="B40" s="1" t="s">
        <v>353</v>
      </c>
      <c r="C40">
        <v>11</v>
      </c>
      <c r="D40" s="104" t="str">
        <f t="shared" si="1"/>
        <v>Blue</v>
      </c>
    </row>
    <row r="41" spans="1:4" x14ac:dyDescent="0.3">
      <c r="A41" t="s">
        <v>1444</v>
      </c>
      <c r="B41" s="1" t="s">
        <v>353</v>
      </c>
      <c r="C41">
        <v>8</v>
      </c>
      <c r="D41" s="104" t="str">
        <f t="shared" si="1"/>
        <v>Green</v>
      </c>
    </row>
    <row r="42" spans="1:4" x14ac:dyDescent="0.3">
      <c r="A42" t="s">
        <v>10</v>
      </c>
      <c r="B42" s="1" t="s">
        <v>353</v>
      </c>
      <c r="C42">
        <v>9</v>
      </c>
      <c r="D42" s="104" t="str">
        <f t="shared" si="1"/>
        <v>Blue</v>
      </c>
    </row>
    <row r="43" spans="1:4" x14ac:dyDescent="0.3">
      <c r="A43" t="s">
        <v>1019</v>
      </c>
      <c r="B43" s="1" t="s">
        <v>1577</v>
      </c>
      <c r="C43">
        <v>12</v>
      </c>
      <c r="D43" s="104" t="str">
        <f t="shared" si="1"/>
        <v>Blue</v>
      </c>
    </row>
    <row r="44" spans="1:4" x14ac:dyDescent="0.3">
      <c r="A44" t="s">
        <v>106</v>
      </c>
      <c r="B44" s="1" t="s">
        <v>353</v>
      </c>
      <c r="C44">
        <v>11</v>
      </c>
      <c r="D44" s="104" t="str">
        <f t="shared" si="1"/>
        <v>Blue</v>
      </c>
    </row>
    <row r="45" spans="1:4" x14ac:dyDescent="0.3">
      <c r="A45" t="s">
        <v>376</v>
      </c>
      <c r="B45" s="1" t="s">
        <v>736</v>
      </c>
      <c r="C45">
        <v>7</v>
      </c>
      <c r="D45" s="104" t="str">
        <f t="shared" si="1"/>
        <v>Green</v>
      </c>
    </row>
    <row r="46" spans="1:4" x14ac:dyDescent="0.3">
      <c r="A46" t="s">
        <v>123</v>
      </c>
      <c r="B46" s="1" t="s">
        <v>352</v>
      </c>
      <c r="C46">
        <v>11</v>
      </c>
      <c r="D46" s="104" t="str">
        <f t="shared" si="1"/>
        <v>Blue</v>
      </c>
    </row>
    <row r="47" spans="1:4" x14ac:dyDescent="0.3">
      <c r="A47" t="s">
        <v>110</v>
      </c>
      <c r="B47" s="1" t="s">
        <v>353</v>
      </c>
      <c r="C47">
        <v>11</v>
      </c>
      <c r="D47" s="104" t="str">
        <f t="shared" si="1"/>
        <v>Blue</v>
      </c>
    </row>
    <row r="48" spans="1:4" x14ac:dyDescent="0.3">
      <c r="A48" t="s">
        <v>112</v>
      </c>
      <c r="B48" s="1" t="s">
        <v>352</v>
      </c>
      <c r="C48">
        <v>10</v>
      </c>
      <c r="D48" s="104" t="str">
        <f t="shared" si="1"/>
        <v>Blue</v>
      </c>
    </row>
    <row r="49" spans="1:4" x14ac:dyDescent="0.3">
      <c r="A49" t="s">
        <v>198</v>
      </c>
      <c r="B49" s="1" t="s">
        <v>352</v>
      </c>
      <c r="C49">
        <v>10</v>
      </c>
      <c r="D49" s="104" t="str">
        <f t="shared" si="1"/>
        <v>Blue</v>
      </c>
    </row>
    <row r="50" spans="1:4" x14ac:dyDescent="0.3">
      <c r="A50" t="s">
        <v>67</v>
      </c>
      <c r="B50" s="1" t="s">
        <v>1365</v>
      </c>
      <c r="C50">
        <v>8</v>
      </c>
      <c r="D50" s="104" t="str">
        <f t="shared" si="1"/>
        <v>Green</v>
      </c>
    </row>
    <row r="51" spans="1:4" x14ac:dyDescent="0.3">
      <c r="A51" t="s">
        <v>13</v>
      </c>
      <c r="B51" s="1" t="s">
        <v>353</v>
      </c>
      <c r="C51">
        <v>11</v>
      </c>
      <c r="D51" s="104" t="str">
        <f t="shared" si="1"/>
        <v>Blue</v>
      </c>
    </row>
    <row r="52" spans="1:4" x14ac:dyDescent="0.3">
      <c r="A52" t="s">
        <v>364</v>
      </c>
      <c r="B52" s="26" t="s">
        <v>1578</v>
      </c>
      <c r="C52">
        <v>7</v>
      </c>
      <c r="D52" s="104" t="str">
        <f t="shared" si="1"/>
        <v>Green</v>
      </c>
    </row>
    <row r="53" spans="1:4" x14ac:dyDescent="0.3">
      <c r="A53" t="s">
        <v>251</v>
      </c>
      <c r="B53" s="1" t="s">
        <v>353</v>
      </c>
      <c r="C53">
        <v>12</v>
      </c>
      <c r="D53" s="104" t="str">
        <f t="shared" si="1"/>
        <v>Blue</v>
      </c>
    </row>
    <row r="54" spans="1:4" x14ac:dyDescent="0.3">
      <c r="A54" t="s">
        <v>363</v>
      </c>
      <c r="B54" s="1" t="s">
        <v>352</v>
      </c>
      <c r="C54">
        <v>11</v>
      </c>
      <c r="D54" s="104" t="str">
        <f t="shared" si="1"/>
        <v>Blue</v>
      </c>
    </row>
    <row r="55" spans="1:4" x14ac:dyDescent="0.3">
      <c r="A55" t="s">
        <v>21</v>
      </c>
      <c r="B55" s="1" t="s">
        <v>1576</v>
      </c>
      <c r="C55">
        <v>12</v>
      </c>
      <c r="D55" s="104" t="str">
        <f t="shared" si="1"/>
        <v>Blue</v>
      </c>
    </row>
    <row r="56" spans="1:4" x14ac:dyDescent="0.3">
      <c r="A56" t="s">
        <v>593</v>
      </c>
      <c r="B56" s="1" t="s">
        <v>1575</v>
      </c>
      <c r="C56">
        <v>8</v>
      </c>
      <c r="D56" s="104" t="str">
        <f t="shared" si="1"/>
        <v>Green</v>
      </c>
    </row>
    <row r="57" spans="1:4" x14ac:dyDescent="0.3">
      <c r="A57" t="s">
        <v>1522</v>
      </c>
      <c r="B57" s="1" t="s">
        <v>1364</v>
      </c>
      <c r="C57">
        <v>6</v>
      </c>
      <c r="D57" s="104" t="str">
        <f t="shared" si="1"/>
        <v>Red</v>
      </c>
    </row>
    <row r="58" spans="1:4" x14ac:dyDescent="0.3">
      <c r="A58" t="s">
        <v>31</v>
      </c>
      <c r="B58" s="1" t="s">
        <v>1576</v>
      </c>
      <c r="C58">
        <v>12</v>
      </c>
      <c r="D58" s="104" t="str">
        <f t="shared" si="1"/>
        <v>Blue</v>
      </c>
    </row>
    <row r="59" spans="1:4" x14ac:dyDescent="0.3">
      <c r="A59" t="s">
        <v>34</v>
      </c>
      <c r="B59" s="1" t="s">
        <v>352</v>
      </c>
      <c r="C59">
        <v>10</v>
      </c>
      <c r="D59" s="104" t="str">
        <f t="shared" si="1"/>
        <v>Blue</v>
      </c>
    </row>
    <row r="60" spans="1:4" x14ac:dyDescent="0.3">
      <c r="A60" t="s">
        <v>1454</v>
      </c>
      <c r="B60" s="1" t="s">
        <v>1365</v>
      </c>
      <c r="C60">
        <v>6</v>
      </c>
      <c r="D60" s="104" t="str">
        <f t="shared" si="1"/>
        <v>Red</v>
      </c>
    </row>
    <row r="61" spans="1:4" x14ac:dyDescent="0.3">
      <c r="A61" t="s">
        <v>1056</v>
      </c>
      <c r="B61" s="1" t="s">
        <v>1365</v>
      </c>
      <c r="C61">
        <v>7</v>
      </c>
      <c r="D61" s="104" t="str">
        <f t="shared" si="1"/>
        <v>Green</v>
      </c>
    </row>
    <row r="62" spans="1:4" x14ac:dyDescent="0.3">
      <c r="A62" t="s">
        <v>616</v>
      </c>
      <c r="B62" s="1" t="s">
        <v>353</v>
      </c>
      <c r="C62">
        <v>9</v>
      </c>
      <c r="D62" s="104" t="str">
        <f t="shared" si="1"/>
        <v>Blue</v>
      </c>
    </row>
    <row r="63" spans="1:4" x14ac:dyDescent="0.3">
      <c r="A63" t="s">
        <v>77</v>
      </c>
      <c r="B63" s="1" t="s">
        <v>353</v>
      </c>
      <c r="C63">
        <v>12</v>
      </c>
      <c r="D63" s="104" t="str">
        <f t="shared" si="1"/>
        <v>Blue</v>
      </c>
    </row>
    <row r="64" spans="1:4" x14ac:dyDescent="0.3">
      <c r="A64" t="s">
        <v>11</v>
      </c>
      <c r="B64" s="1" t="s">
        <v>353</v>
      </c>
      <c r="C64">
        <v>10</v>
      </c>
      <c r="D64" s="104" t="str">
        <f t="shared" si="1"/>
        <v>Blue</v>
      </c>
    </row>
    <row r="65" spans="1:4" x14ac:dyDescent="0.3">
      <c r="A65" t="s">
        <v>1461</v>
      </c>
      <c r="B65" s="1" t="s">
        <v>1365</v>
      </c>
      <c r="C65">
        <v>6</v>
      </c>
      <c r="D65" s="104" t="str">
        <f t="shared" si="1"/>
        <v>Red</v>
      </c>
    </row>
    <row r="66" spans="1:4" x14ac:dyDescent="0.3">
      <c r="A66" t="s">
        <v>74</v>
      </c>
      <c r="B66" s="1" t="s">
        <v>352</v>
      </c>
      <c r="C66">
        <v>11</v>
      </c>
      <c r="D66" s="104" t="str">
        <f t="shared" si="1"/>
        <v>Blue</v>
      </c>
    </row>
    <row r="67" spans="1:4" x14ac:dyDescent="0.3">
      <c r="A67" t="s">
        <v>1465</v>
      </c>
      <c r="B67" s="1" t="s">
        <v>1575</v>
      </c>
      <c r="C67">
        <v>6</v>
      </c>
      <c r="D67" s="104" t="str">
        <f t="shared" si="1"/>
        <v>Red</v>
      </c>
    </row>
    <row r="68" spans="1:4" x14ac:dyDescent="0.3">
      <c r="A68" t="s">
        <v>377</v>
      </c>
      <c r="B68" s="1" t="s">
        <v>1364</v>
      </c>
      <c r="C68">
        <v>7</v>
      </c>
      <c r="D68" s="104" t="str">
        <f t="shared" ref="D68:D90" si="2">IF(OR(C68=5,C68=6),"Red",IF(OR(C68=7,C68=8),"Green","Blue"))</f>
        <v>Green</v>
      </c>
    </row>
    <row r="69" spans="1:4" x14ac:dyDescent="0.3">
      <c r="A69" t="s">
        <v>1379</v>
      </c>
      <c r="B69" s="1" t="s">
        <v>353</v>
      </c>
      <c r="C69">
        <v>9</v>
      </c>
      <c r="D69" s="104" t="str">
        <f t="shared" si="2"/>
        <v>Blue</v>
      </c>
    </row>
    <row r="70" spans="1:4" x14ac:dyDescent="0.3">
      <c r="A70" t="s">
        <v>118</v>
      </c>
      <c r="B70" s="1" t="s">
        <v>352</v>
      </c>
      <c r="C70">
        <v>11</v>
      </c>
      <c r="D70" s="104" t="str">
        <f t="shared" si="2"/>
        <v>Blue</v>
      </c>
    </row>
    <row r="71" spans="1:4" x14ac:dyDescent="0.3">
      <c r="A71" t="s">
        <v>81</v>
      </c>
      <c r="B71" s="1" t="s">
        <v>1576</v>
      </c>
      <c r="C71">
        <v>12</v>
      </c>
      <c r="D71" s="104" t="str">
        <f t="shared" si="2"/>
        <v>Blue</v>
      </c>
    </row>
    <row r="72" spans="1:4" x14ac:dyDescent="0.3">
      <c r="A72" t="s">
        <v>82</v>
      </c>
      <c r="B72" s="1" t="s">
        <v>352</v>
      </c>
      <c r="C72">
        <v>11</v>
      </c>
      <c r="D72" s="104" t="str">
        <f t="shared" si="2"/>
        <v>Blue</v>
      </c>
    </row>
    <row r="73" spans="1:4" x14ac:dyDescent="0.3">
      <c r="A73" t="s">
        <v>653</v>
      </c>
      <c r="B73" s="1" t="s">
        <v>1576</v>
      </c>
      <c r="C73">
        <v>12</v>
      </c>
      <c r="D73" s="104" t="str">
        <f t="shared" si="2"/>
        <v>Blue</v>
      </c>
    </row>
    <row r="74" spans="1:4" x14ac:dyDescent="0.3">
      <c r="A74" t="s">
        <v>414</v>
      </c>
      <c r="B74" s="1" t="s">
        <v>352</v>
      </c>
      <c r="C74">
        <v>9</v>
      </c>
      <c r="D74" s="104" t="str">
        <f t="shared" si="2"/>
        <v>Blue</v>
      </c>
    </row>
    <row r="75" spans="1:4" x14ac:dyDescent="0.3">
      <c r="A75" t="s">
        <v>109</v>
      </c>
      <c r="B75" s="1" t="s">
        <v>736</v>
      </c>
      <c r="C75">
        <v>8</v>
      </c>
      <c r="D75" s="104" t="str">
        <f t="shared" si="2"/>
        <v>Green</v>
      </c>
    </row>
    <row r="76" spans="1:4" x14ac:dyDescent="0.3">
      <c r="A76" t="s">
        <v>415</v>
      </c>
      <c r="B76" s="1" t="s">
        <v>352</v>
      </c>
      <c r="C76">
        <v>12</v>
      </c>
      <c r="D76" s="104" t="str">
        <f t="shared" si="2"/>
        <v>Blue</v>
      </c>
    </row>
    <row r="77" spans="1:4" x14ac:dyDescent="0.3">
      <c r="A77" t="s">
        <v>100</v>
      </c>
      <c r="B77" s="1" t="s">
        <v>1576</v>
      </c>
      <c r="C77">
        <v>12</v>
      </c>
      <c r="D77" s="104" t="str">
        <f t="shared" si="2"/>
        <v>Blue</v>
      </c>
    </row>
    <row r="78" spans="1:4" x14ac:dyDescent="0.3">
      <c r="A78" t="s">
        <v>662</v>
      </c>
      <c r="B78" s="1" t="s">
        <v>353</v>
      </c>
      <c r="C78">
        <v>9</v>
      </c>
      <c r="D78" s="104" t="str">
        <f t="shared" si="2"/>
        <v>Blue</v>
      </c>
    </row>
    <row r="79" spans="1:4" x14ac:dyDescent="0.3">
      <c r="A79" t="s">
        <v>343</v>
      </c>
      <c r="B79" s="1" t="s">
        <v>1575</v>
      </c>
      <c r="C79">
        <v>7</v>
      </c>
      <c r="D79" s="104" t="str">
        <f t="shared" si="2"/>
        <v>Green</v>
      </c>
    </row>
    <row r="80" spans="1:4" x14ac:dyDescent="0.3">
      <c r="A80" t="s">
        <v>238</v>
      </c>
      <c r="B80" s="1" t="s">
        <v>1576</v>
      </c>
      <c r="C80">
        <v>12</v>
      </c>
      <c r="D80" s="104" t="str">
        <f t="shared" si="2"/>
        <v>Blue</v>
      </c>
    </row>
    <row r="81" spans="1:4" x14ac:dyDescent="0.3">
      <c r="A81" t="s">
        <v>347</v>
      </c>
      <c r="B81" s="1" t="s">
        <v>1365</v>
      </c>
      <c r="C81">
        <v>7</v>
      </c>
      <c r="D81" s="104" t="str">
        <f t="shared" si="2"/>
        <v>Green</v>
      </c>
    </row>
    <row r="82" spans="1:4" x14ac:dyDescent="0.3">
      <c r="A82" t="s">
        <v>361</v>
      </c>
      <c r="B82" s="1" t="s">
        <v>1575</v>
      </c>
      <c r="C82">
        <v>8</v>
      </c>
      <c r="D82" s="104" t="str">
        <f t="shared" si="2"/>
        <v>Green</v>
      </c>
    </row>
    <row r="83" spans="1:4" x14ac:dyDescent="0.3">
      <c r="A83" t="s">
        <v>379</v>
      </c>
      <c r="B83" s="1" t="s">
        <v>1575</v>
      </c>
      <c r="C83">
        <v>7</v>
      </c>
      <c r="D83" s="104" t="str">
        <f t="shared" si="2"/>
        <v>Green</v>
      </c>
    </row>
    <row r="84" spans="1:4" x14ac:dyDescent="0.3">
      <c r="A84" t="s">
        <v>703</v>
      </c>
      <c r="B84" s="1" t="s">
        <v>1576</v>
      </c>
      <c r="C84">
        <v>12</v>
      </c>
      <c r="D84" s="104" t="str">
        <f t="shared" si="2"/>
        <v>Blue</v>
      </c>
    </row>
    <row r="85" spans="1:4" x14ac:dyDescent="0.3">
      <c r="A85" t="s">
        <v>367</v>
      </c>
      <c r="B85" s="1" t="s">
        <v>1576</v>
      </c>
      <c r="C85">
        <v>10</v>
      </c>
      <c r="D85" s="104" t="str">
        <f t="shared" si="2"/>
        <v>Blue</v>
      </c>
    </row>
    <row r="86" spans="1:4" x14ac:dyDescent="0.3">
      <c r="A86" t="s">
        <v>80</v>
      </c>
      <c r="B86" s="1" t="s">
        <v>1576</v>
      </c>
      <c r="C86">
        <v>8</v>
      </c>
      <c r="D86" s="104" t="str">
        <f t="shared" si="2"/>
        <v>Green</v>
      </c>
    </row>
    <row r="87" spans="1:4" x14ac:dyDescent="0.3">
      <c r="A87" t="s">
        <v>246</v>
      </c>
      <c r="B87" s="1" t="s">
        <v>1578</v>
      </c>
      <c r="C87">
        <v>11</v>
      </c>
      <c r="D87" s="104" t="str">
        <f t="shared" si="2"/>
        <v>Blue</v>
      </c>
    </row>
    <row r="88" spans="1:4" x14ac:dyDescent="0.3">
      <c r="A88" t="s">
        <v>1478</v>
      </c>
      <c r="B88" s="1" t="s">
        <v>352</v>
      </c>
      <c r="C88">
        <v>10</v>
      </c>
      <c r="D88" s="104" t="str">
        <f t="shared" si="2"/>
        <v>Blue</v>
      </c>
    </row>
    <row r="89" spans="1:4" x14ac:dyDescent="0.3">
      <c r="A89" t="s">
        <v>119</v>
      </c>
      <c r="B89" s="1" t="s">
        <v>353</v>
      </c>
      <c r="C89">
        <v>10</v>
      </c>
      <c r="D89" s="104" t="str">
        <f t="shared" si="2"/>
        <v>Blue</v>
      </c>
    </row>
    <row r="90" spans="1:4" x14ac:dyDescent="0.3">
      <c r="A90" t="s">
        <v>248</v>
      </c>
      <c r="B90" s="1" t="s">
        <v>1364</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1540</v>
      </c>
      <c r="G5" s="28" t="s">
        <v>1541</v>
      </c>
      <c r="H5" s="28" t="s">
        <v>1542</v>
      </c>
      <c r="I5" s="28" t="s">
        <v>1543</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362</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1539</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1523</v>
      </c>
      <c r="E1" s="111">
        <v>43888</v>
      </c>
    </row>
    <row r="2" spans="1:5" x14ac:dyDescent="0.3">
      <c r="A2" t="s">
        <v>1488</v>
      </c>
      <c r="B2" t="s">
        <v>1581</v>
      </c>
      <c r="C2">
        <v>6</v>
      </c>
    </row>
    <row r="3" spans="1:5" x14ac:dyDescent="0.3">
      <c r="A3" t="s">
        <v>125</v>
      </c>
      <c r="B3" t="s">
        <v>353</v>
      </c>
      <c r="C3">
        <v>10</v>
      </c>
    </row>
    <row r="4" spans="1:5" x14ac:dyDescent="0.3">
      <c r="A4" t="s">
        <v>1496</v>
      </c>
      <c r="B4" t="s">
        <v>353</v>
      </c>
      <c r="C4">
        <v>11</v>
      </c>
    </row>
    <row r="5" spans="1:5" x14ac:dyDescent="0.3">
      <c r="A5" t="s">
        <v>1485</v>
      </c>
      <c r="B5" t="s">
        <v>1582</v>
      </c>
      <c r="C5">
        <v>6</v>
      </c>
    </row>
    <row r="6" spans="1:5" x14ac:dyDescent="0.3">
      <c r="A6" t="s">
        <v>1387</v>
      </c>
      <c r="B6" t="s">
        <v>1583</v>
      </c>
      <c r="C6">
        <v>6</v>
      </c>
    </row>
    <row r="7" spans="1:5" x14ac:dyDescent="0.3">
      <c r="A7" t="s">
        <v>134</v>
      </c>
      <c r="B7" t="s">
        <v>353</v>
      </c>
      <c r="C7">
        <v>10</v>
      </c>
    </row>
    <row r="8" spans="1:5" x14ac:dyDescent="0.3">
      <c r="A8" t="s">
        <v>951</v>
      </c>
      <c r="B8" t="s">
        <v>1583</v>
      </c>
      <c r="C8"/>
    </row>
    <row r="9" spans="1:5" x14ac:dyDescent="0.3">
      <c r="A9" t="s">
        <v>71</v>
      </c>
      <c r="B9" t="s">
        <v>353</v>
      </c>
      <c r="C9">
        <v>9</v>
      </c>
    </row>
    <row r="10" spans="1:5" x14ac:dyDescent="0.3">
      <c r="A10" t="s">
        <v>400</v>
      </c>
      <c r="B10" t="s">
        <v>1581</v>
      </c>
      <c r="C10">
        <v>7</v>
      </c>
    </row>
    <row r="11" spans="1:5" x14ac:dyDescent="0.3">
      <c r="A11" t="s">
        <v>433</v>
      </c>
      <c r="B11" t="s">
        <v>353</v>
      </c>
      <c r="C11">
        <v>12</v>
      </c>
    </row>
    <row r="12" spans="1:5" x14ac:dyDescent="0.3">
      <c r="A12" t="s">
        <v>1415</v>
      </c>
      <c r="B12" t="s">
        <v>354</v>
      </c>
      <c r="C12">
        <v>9</v>
      </c>
    </row>
    <row r="13" spans="1:5" x14ac:dyDescent="0.3">
      <c r="A13" t="s">
        <v>150</v>
      </c>
      <c r="B13" t="s">
        <v>352</v>
      </c>
      <c r="C13">
        <v>11</v>
      </c>
    </row>
    <row r="14" spans="1:5" x14ac:dyDescent="0.3">
      <c r="A14" t="s">
        <v>974</v>
      </c>
      <c r="B14" t="s">
        <v>354</v>
      </c>
      <c r="C14">
        <v>9</v>
      </c>
    </row>
    <row r="15" spans="1:5" x14ac:dyDescent="0.3">
      <c r="A15" t="s">
        <v>333</v>
      </c>
      <c r="B15" t="s">
        <v>1582</v>
      </c>
      <c r="C15">
        <v>7</v>
      </c>
    </row>
    <row r="16" spans="1:5" x14ac:dyDescent="0.3">
      <c r="A16" t="s">
        <v>152</v>
      </c>
      <c r="B16" t="s">
        <v>353</v>
      </c>
      <c r="C16">
        <v>11</v>
      </c>
    </row>
    <row r="17" spans="1:3" x14ac:dyDescent="0.3">
      <c r="A17" t="s">
        <v>978</v>
      </c>
      <c r="B17" t="s">
        <v>736</v>
      </c>
      <c r="C17">
        <v>8</v>
      </c>
    </row>
    <row r="18" spans="1:3" x14ac:dyDescent="0.3">
      <c r="A18" t="s">
        <v>981</v>
      </c>
      <c r="B18" t="s">
        <v>352</v>
      </c>
      <c r="C18">
        <v>11</v>
      </c>
    </row>
    <row r="19" spans="1:3" x14ac:dyDescent="0.3">
      <c r="A19" t="s">
        <v>381</v>
      </c>
      <c r="B19" t="s">
        <v>736</v>
      </c>
      <c r="C19">
        <v>7</v>
      </c>
    </row>
    <row r="20" spans="1:3" x14ac:dyDescent="0.3">
      <c r="A20" t="s">
        <v>1377</v>
      </c>
      <c r="B20" t="s">
        <v>1582</v>
      </c>
      <c r="C20">
        <v>6</v>
      </c>
    </row>
    <row r="21" spans="1:3" x14ac:dyDescent="0.3">
      <c r="A21" t="s">
        <v>1375</v>
      </c>
      <c r="B21" t="s">
        <v>1581</v>
      </c>
      <c r="C21">
        <v>8</v>
      </c>
    </row>
    <row r="22" spans="1:3" x14ac:dyDescent="0.3">
      <c r="A22" t="s">
        <v>68</v>
      </c>
      <c r="B22" t="s">
        <v>736</v>
      </c>
      <c r="C22">
        <v>8</v>
      </c>
    </row>
    <row r="23" spans="1:3" x14ac:dyDescent="0.3">
      <c r="A23" t="s">
        <v>1426</v>
      </c>
      <c r="B23" t="s">
        <v>1583</v>
      </c>
      <c r="C23">
        <v>6</v>
      </c>
    </row>
    <row r="24" spans="1:3" x14ac:dyDescent="0.3">
      <c r="A24" t="s">
        <v>1378</v>
      </c>
      <c r="B24" t="s">
        <v>1581</v>
      </c>
      <c r="C24">
        <v>6</v>
      </c>
    </row>
    <row r="25" spans="1:3" x14ac:dyDescent="0.3">
      <c r="A25" t="s">
        <v>88</v>
      </c>
      <c r="B25" t="s">
        <v>352</v>
      </c>
      <c r="C25">
        <v>11</v>
      </c>
    </row>
    <row r="26" spans="1:3" x14ac:dyDescent="0.3">
      <c r="A26" t="s">
        <v>991</v>
      </c>
      <c r="B26" t="s">
        <v>1581</v>
      </c>
      <c r="C26">
        <v>7</v>
      </c>
    </row>
    <row r="27" spans="1:3" x14ac:dyDescent="0.3">
      <c r="A27" t="s">
        <v>175</v>
      </c>
      <c r="B27" t="s">
        <v>353</v>
      </c>
      <c r="C27">
        <v>10</v>
      </c>
    </row>
    <row r="28" spans="1:3" x14ac:dyDescent="0.3">
      <c r="A28" t="s">
        <v>1435</v>
      </c>
      <c r="B28" t="s">
        <v>1581</v>
      </c>
      <c r="C28">
        <v>7</v>
      </c>
    </row>
    <row r="29" spans="1:3" x14ac:dyDescent="0.3">
      <c r="A29" t="s">
        <v>111</v>
      </c>
      <c r="B29" t="s">
        <v>352</v>
      </c>
      <c r="C29">
        <v>9</v>
      </c>
    </row>
    <row r="30" spans="1:3" x14ac:dyDescent="0.3">
      <c r="A30" t="s">
        <v>1367</v>
      </c>
      <c r="B30" t="s">
        <v>1583</v>
      </c>
      <c r="C30">
        <v>6</v>
      </c>
    </row>
    <row r="31" spans="1:3" x14ac:dyDescent="0.3">
      <c r="A31" t="s">
        <v>1362</v>
      </c>
      <c r="B31" t="s">
        <v>1583</v>
      </c>
      <c r="C31">
        <v>6</v>
      </c>
    </row>
    <row r="32" spans="1:3" x14ac:dyDescent="0.3">
      <c r="A32" t="s">
        <v>332</v>
      </c>
      <c r="B32" t="s">
        <v>1582</v>
      </c>
      <c r="C32">
        <v>8</v>
      </c>
    </row>
    <row r="33" spans="1:3" x14ac:dyDescent="0.3">
      <c r="A33" t="s">
        <v>69</v>
      </c>
      <c r="B33" t="s">
        <v>354</v>
      </c>
      <c r="C33">
        <v>10</v>
      </c>
    </row>
    <row r="34" spans="1:3" x14ac:dyDescent="0.3">
      <c r="A34" t="s">
        <v>362</v>
      </c>
      <c r="B34" t="s">
        <v>352</v>
      </c>
      <c r="C34">
        <v>10</v>
      </c>
    </row>
    <row r="35" spans="1:3" x14ac:dyDescent="0.3">
      <c r="A35" t="s">
        <v>1443</v>
      </c>
      <c r="B35" t="s">
        <v>736</v>
      </c>
      <c r="C35">
        <v>8</v>
      </c>
    </row>
    <row r="36" spans="1:3" x14ac:dyDescent="0.3">
      <c r="A36" t="s">
        <v>76</v>
      </c>
      <c r="B36" t="s">
        <v>353</v>
      </c>
      <c r="C36">
        <v>11</v>
      </c>
    </row>
    <row r="37" spans="1:3" x14ac:dyDescent="0.3">
      <c r="A37" t="s">
        <v>1444</v>
      </c>
      <c r="B37" t="s">
        <v>736</v>
      </c>
      <c r="C37">
        <v>8</v>
      </c>
    </row>
    <row r="38" spans="1:3" x14ac:dyDescent="0.3">
      <c r="A38" t="s">
        <v>10</v>
      </c>
      <c r="B38" t="s">
        <v>352</v>
      </c>
      <c r="C38">
        <v>9</v>
      </c>
    </row>
    <row r="39" spans="1:3" x14ac:dyDescent="0.3">
      <c r="A39" t="s">
        <v>106</v>
      </c>
      <c r="B39" t="s">
        <v>353</v>
      </c>
      <c r="C39">
        <v>11</v>
      </c>
    </row>
    <row r="40" spans="1:3" x14ac:dyDescent="0.3">
      <c r="A40" t="s">
        <v>376</v>
      </c>
      <c r="B40" t="s">
        <v>736</v>
      </c>
      <c r="C40">
        <v>7</v>
      </c>
    </row>
    <row r="41" spans="1:3" x14ac:dyDescent="0.3">
      <c r="A41" t="s">
        <v>123</v>
      </c>
      <c r="B41" t="s">
        <v>352</v>
      </c>
      <c r="C41">
        <v>11</v>
      </c>
    </row>
    <row r="42" spans="1:3" x14ac:dyDescent="0.3">
      <c r="A42" t="s">
        <v>110</v>
      </c>
      <c r="B42" t="s">
        <v>354</v>
      </c>
      <c r="C42">
        <v>11</v>
      </c>
    </row>
    <row r="43" spans="1:3" x14ac:dyDescent="0.3">
      <c r="A43" t="s">
        <v>112</v>
      </c>
      <c r="B43" t="s">
        <v>352</v>
      </c>
      <c r="C43">
        <v>10</v>
      </c>
    </row>
    <row r="44" spans="1:3" x14ac:dyDescent="0.3">
      <c r="A44" t="s">
        <v>198</v>
      </c>
      <c r="B44" t="s">
        <v>353</v>
      </c>
      <c r="C44">
        <v>10</v>
      </c>
    </row>
    <row r="45" spans="1:3" x14ac:dyDescent="0.3">
      <c r="A45" t="s">
        <v>67</v>
      </c>
      <c r="B45" t="s">
        <v>1582</v>
      </c>
      <c r="C45">
        <v>8</v>
      </c>
    </row>
    <row r="46" spans="1:3" x14ac:dyDescent="0.3">
      <c r="A46" t="s">
        <v>13</v>
      </c>
      <c r="B46" t="s">
        <v>353</v>
      </c>
      <c r="C46">
        <v>11</v>
      </c>
    </row>
    <row r="47" spans="1:3" x14ac:dyDescent="0.3">
      <c r="A47" t="s">
        <v>251</v>
      </c>
      <c r="B47" t="s">
        <v>354</v>
      </c>
      <c r="C47">
        <v>12</v>
      </c>
    </row>
    <row r="48" spans="1:3" x14ac:dyDescent="0.3">
      <c r="A48" t="s">
        <v>363</v>
      </c>
      <c r="B48" t="s">
        <v>352</v>
      </c>
      <c r="C48">
        <v>11</v>
      </c>
    </row>
    <row r="49" spans="1:3" x14ac:dyDescent="0.3">
      <c r="A49" t="s">
        <v>593</v>
      </c>
      <c r="B49" t="s">
        <v>1583</v>
      </c>
      <c r="C49">
        <v>8</v>
      </c>
    </row>
    <row r="50" spans="1:3" x14ac:dyDescent="0.3">
      <c r="A50" t="s">
        <v>1522</v>
      </c>
      <c r="B50" t="s">
        <v>1581</v>
      </c>
      <c r="C50">
        <v>6</v>
      </c>
    </row>
    <row r="51" spans="1:3" x14ac:dyDescent="0.3">
      <c r="A51" t="s">
        <v>34</v>
      </c>
      <c r="B51" t="s">
        <v>352</v>
      </c>
      <c r="C51">
        <v>10</v>
      </c>
    </row>
    <row r="52" spans="1:3" x14ac:dyDescent="0.3">
      <c r="A52" t="s">
        <v>1454</v>
      </c>
      <c r="B52" t="s">
        <v>1582</v>
      </c>
      <c r="C52">
        <v>6</v>
      </c>
    </row>
    <row r="53" spans="1:3" x14ac:dyDescent="0.3">
      <c r="A53" t="s">
        <v>1497</v>
      </c>
      <c r="B53" t="s">
        <v>1582</v>
      </c>
      <c r="C53">
        <v>7</v>
      </c>
    </row>
    <row r="54" spans="1:3" x14ac:dyDescent="0.3">
      <c r="A54" t="s">
        <v>616</v>
      </c>
      <c r="B54" t="s">
        <v>354</v>
      </c>
      <c r="C54">
        <v>9</v>
      </c>
    </row>
    <row r="55" spans="1:3" x14ac:dyDescent="0.3">
      <c r="A55" t="s">
        <v>77</v>
      </c>
      <c r="B55" t="s">
        <v>354</v>
      </c>
      <c r="C55">
        <v>12</v>
      </c>
    </row>
    <row r="56" spans="1:3" x14ac:dyDescent="0.3">
      <c r="A56" t="s">
        <v>1584</v>
      </c>
      <c r="B56" t="s">
        <v>1581</v>
      </c>
      <c r="C56">
        <v>7</v>
      </c>
    </row>
    <row r="57" spans="1:3" x14ac:dyDescent="0.3">
      <c r="A57" t="s">
        <v>11</v>
      </c>
      <c r="B57" t="s">
        <v>354</v>
      </c>
      <c r="C57">
        <v>10</v>
      </c>
    </row>
    <row r="58" spans="1:3" x14ac:dyDescent="0.3">
      <c r="A58" t="s">
        <v>1461</v>
      </c>
      <c r="B58" t="s">
        <v>1582</v>
      </c>
      <c r="C58">
        <v>6</v>
      </c>
    </row>
    <row r="59" spans="1:3" x14ac:dyDescent="0.3">
      <c r="A59" t="s">
        <v>74</v>
      </c>
      <c r="B59" t="s">
        <v>352</v>
      </c>
      <c r="C59">
        <v>11</v>
      </c>
    </row>
    <row r="60" spans="1:3" x14ac:dyDescent="0.3">
      <c r="A60" t="s">
        <v>1465</v>
      </c>
      <c r="B60" t="s">
        <v>1583</v>
      </c>
      <c r="C60">
        <v>6</v>
      </c>
    </row>
    <row r="61" spans="1:3" x14ac:dyDescent="0.3">
      <c r="A61" s="26" t="s">
        <v>377</v>
      </c>
      <c r="B61" t="s">
        <v>1581</v>
      </c>
      <c r="C61">
        <v>7</v>
      </c>
    </row>
    <row r="62" spans="1:3" x14ac:dyDescent="0.3">
      <c r="A62" t="s">
        <v>1379</v>
      </c>
      <c r="B62" t="s">
        <v>353</v>
      </c>
      <c r="C62">
        <v>9</v>
      </c>
    </row>
    <row r="63" spans="1:3" x14ac:dyDescent="0.3">
      <c r="A63" t="s">
        <v>118</v>
      </c>
      <c r="B63" t="s">
        <v>352</v>
      </c>
      <c r="C63">
        <v>11</v>
      </c>
    </row>
    <row r="64" spans="1:3" x14ac:dyDescent="0.3">
      <c r="A64" t="s">
        <v>82</v>
      </c>
      <c r="B64" t="s">
        <v>352</v>
      </c>
      <c r="C64">
        <v>11</v>
      </c>
    </row>
    <row r="65" spans="1:3" x14ac:dyDescent="0.3">
      <c r="A65" t="s">
        <v>414</v>
      </c>
      <c r="B65" t="s">
        <v>352</v>
      </c>
      <c r="C65">
        <v>9</v>
      </c>
    </row>
    <row r="66" spans="1:3" x14ac:dyDescent="0.3">
      <c r="A66" t="s">
        <v>109</v>
      </c>
      <c r="B66" t="s">
        <v>736</v>
      </c>
      <c r="C66">
        <v>8</v>
      </c>
    </row>
    <row r="67" spans="1:3" x14ac:dyDescent="0.3">
      <c r="A67" t="s">
        <v>415</v>
      </c>
      <c r="B67" t="s">
        <v>352</v>
      </c>
      <c r="C67">
        <v>12</v>
      </c>
    </row>
    <row r="68" spans="1:3" x14ac:dyDescent="0.3">
      <c r="A68" t="s">
        <v>662</v>
      </c>
      <c r="B68" t="s">
        <v>354</v>
      </c>
      <c r="C68">
        <v>9</v>
      </c>
    </row>
    <row r="69" spans="1:3" x14ac:dyDescent="0.3">
      <c r="A69" t="s">
        <v>343</v>
      </c>
      <c r="B69" t="s">
        <v>1583</v>
      </c>
      <c r="C69">
        <v>7</v>
      </c>
    </row>
    <row r="70" spans="1:3" x14ac:dyDescent="0.3">
      <c r="A70" t="s">
        <v>347</v>
      </c>
      <c r="B70" t="s">
        <v>1582</v>
      </c>
      <c r="C70">
        <v>7</v>
      </c>
    </row>
    <row r="71" spans="1:3" x14ac:dyDescent="0.3">
      <c r="A71" t="s">
        <v>361</v>
      </c>
      <c r="B71" t="s">
        <v>1583</v>
      </c>
      <c r="C71">
        <v>8</v>
      </c>
    </row>
    <row r="72" spans="1:3" x14ac:dyDescent="0.3">
      <c r="A72" t="s">
        <v>379</v>
      </c>
      <c r="B72" t="s">
        <v>1583</v>
      </c>
      <c r="C72">
        <v>7</v>
      </c>
    </row>
    <row r="73" spans="1:3" x14ac:dyDescent="0.3">
      <c r="A73" t="s">
        <v>703</v>
      </c>
      <c r="B73" t="s">
        <v>1492</v>
      </c>
      <c r="C73">
        <v>12</v>
      </c>
    </row>
    <row r="74" spans="1:3" x14ac:dyDescent="0.3">
      <c r="A74" t="s">
        <v>367</v>
      </c>
      <c r="B74" t="s">
        <v>352</v>
      </c>
      <c r="C74">
        <v>10</v>
      </c>
    </row>
    <row r="75" spans="1:3" x14ac:dyDescent="0.3">
      <c r="A75" t="s">
        <v>80</v>
      </c>
      <c r="B75" t="s">
        <v>736</v>
      </c>
      <c r="C75">
        <v>8</v>
      </c>
    </row>
    <row r="76" spans="1:3" x14ac:dyDescent="0.3">
      <c r="A76" t="s">
        <v>1478</v>
      </c>
      <c r="B76" t="s">
        <v>352</v>
      </c>
      <c r="C76">
        <v>10</v>
      </c>
    </row>
    <row r="77" spans="1:3" x14ac:dyDescent="0.3">
      <c r="A77" t="s">
        <v>119</v>
      </c>
      <c r="B77" t="s">
        <v>353</v>
      </c>
      <c r="C77">
        <v>10</v>
      </c>
    </row>
    <row r="78" spans="1:3" x14ac:dyDescent="0.3">
      <c r="A78" t="s">
        <v>248</v>
      </c>
      <c r="B78" t="s">
        <v>1581</v>
      </c>
      <c r="C78">
        <v>8</v>
      </c>
    </row>
    <row r="79" spans="1:3" x14ac:dyDescent="0.3">
      <c r="A79" s="90" t="s">
        <v>118</v>
      </c>
      <c r="B79" s="90">
        <v>11</v>
      </c>
      <c r="C79" s="90" t="s">
        <v>354</v>
      </c>
    </row>
    <row r="80" spans="1:3" x14ac:dyDescent="0.3">
      <c r="A80" s="90" t="s">
        <v>81</v>
      </c>
      <c r="B80" s="90">
        <v>12</v>
      </c>
      <c r="C80" s="90" t="s">
        <v>1492</v>
      </c>
    </row>
    <row r="81" spans="1:3" x14ac:dyDescent="0.3">
      <c r="A81" s="90" t="s">
        <v>82</v>
      </c>
      <c r="B81" s="90">
        <v>11</v>
      </c>
      <c r="C81" s="90" t="s">
        <v>353</v>
      </c>
    </row>
    <row r="82" spans="1:3" x14ac:dyDescent="0.3">
      <c r="A82" s="90" t="s">
        <v>653</v>
      </c>
      <c r="B82" s="90">
        <v>12</v>
      </c>
      <c r="C82" s="90" t="s">
        <v>1492</v>
      </c>
    </row>
    <row r="83" spans="1:3" x14ac:dyDescent="0.3">
      <c r="A83" s="90" t="s">
        <v>414</v>
      </c>
      <c r="B83" s="90">
        <v>9</v>
      </c>
      <c r="C83" s="90" t="s">
        <v>352</v>
      </c>
    </row>
    <row r="84" spans="1:3" x14ac:dyDescent="0.3">
      <c r="A84" s="90" t="s">
        <v>109</v>
      </c>
      <c r="B84" s="90">
        <v>8</v>
      </c>
      <c r="C84" s="90" t="s">
        <v>736</v>
      </c>
    </row>
    <row r="85" spans="1:3" x14ac:dyDescent="0.3">
      <c r="A85" s="90" t="s">
        <v>415</v>
      </c>
      <c r="B85" s="90">
        <v>12</v>
      </c>
      <c r="C85" s="90" t="s">
        <v>352</v>
      </c>
    </row>
    <row r="86" spans="1:3" x14ac:dyDescent="0.3">
      <c r="A86" s="90" t="s">
        <v>100</v>
      </c>
      <c r="B86" s="90">
        <v>12</v>
      </c>
      <c r="C86" s="90" t="s">
        <v>1492</v>
      </c>
    </row>
    <row r="87" spans="1:3" x14ac:dyDescent="0.3">
      <c r="A87" s="90" t="s">
        <v>662</v>
      </c>
      <c r="B87" s="90">
        <v>9</v>
      </c>
      <c r="C87" s="90" t="s">
        <v>352</v>
      </c>
    </row>
    <row r="88" spans="1:3" x14ac:dyDescent="0.3">
      <c r="A88" s="90" t="s">
        <v>1385</v>
      </c>
      <c r="B88" s="90">
        <v>7</v>
      </c>
      <c r="C88" s="90" t="s">
        <v>1365</v>
      </c>
    </row>
    <row r="89" spans="1:3" x14ac:dyDescent="0.3">
      <c r="A89" s="90" t="s">
        <v>343</v>
      </c>
      <c r="B89" s="90">
        <v>7</v>
      </c>
      <c r="C89" s="90" t="s">
        <v>1365</v>
      </c>
    </row>
    <row r="90" spans="1:3" x14ac:dyDescent="0.3">
      <c r="A90" s="90" t="s">
        <v>238</v>
      </c>
      <c r="B90" s="90">
        <v>12</v>
      </c>
      <c r="C90" s="90" t="s">
        <v>1492</v>
      </c>
    </row>
    <row r="91" spans="1:3" x14ac:dyDescent="0.3">
      <c r="A91" s="90" t="s">
        <v>347</v>
      </c>
      <c r="B91" s="90">
        <v>7</v>
      </c>
      <c r="C91" s="90" t="s">
        <v>1365</v>
      </c>
    </row>
    <row r="92" spans="1:3" x14ac:dyDescent="0.3">
      <c r="A92" s="90" t="s">
        <v>361</v>
      </c>
      <c r="B92" s="90">
        <v>8</v>
      </c>
      <c r="C92" s="90" t="s">
        <v>1363</v>
      </c>
    </row>
    <row r="93" spans="1:3" x14ac:dyDescent="0.3">
      <c r="A93" s="90" t="s">
        <v>683</v>
      </c>
      <c r="B93" s="90">
        <v>11</v>
      </c>
      <c r="C93" s="90" t="s">
        <v>365</v>
      </c>
    </row>
    <row r="94" spans="1:3" x14ac:dyDescent="0.3">
      <c r="A94" s="90" t="s">
        <v>116</v>
      </c>
      <c r="B94" s="90">
        <v>12</v>
      </c>
      <c r="C94" s="90" t="s">
        <v>1492</v>
      </c>
    </row>
    <row r="95" spans="1:3" x14ac:dyDescent="0.3">
      <c r="A95" s="90" t="s">
        <v>379</v>
      </c>
      <c r="B95" s="90">
        <v>7</v>
      </c>
      <c r="C95" s="90" t="s">
        <v>1363</v>
      </c>
    </row>
    <row r="96" spans="1:3" x14ac:dyDescent="0.3">
      <c r="A96" s="90" t="s">
        <v>703</v>
      </c>
      <c r="B96" s="90">
        <v>12</v>
      </c>
      <c r="C96" s="90" t="s">
        <v>1492</v>
      </c>
    </row>
    <row r="97" spans="1:3" x14ac:dyDescent="0.3">
      <c r="A97" s="90" t="s">
        <v>367</v>
      </c>
      <c r="B97" s="90">
        <v>10</v>
      </c>
      <c r="C97" s="90" t="s">
        <v>352</v>
      </c>
    </row>
    <row r="98" spans="1:3" x14ac:dyDescent="0.3">
      <c r="A98" s="90" t="s">
        <v>80</v>
      </c>
      <c r="B98" s="90">
        <v>8</v>
      </c>
      <c r="C98" s="90" t="s">
        <v>736</v>
      </c>
    </row>
    <row r="99" spans="1:3" x14ac:dyDescent="0.3">
      <c r="A99" s="90" t="s">
        <v>115</v>
      </c>
      <c r="B99" s="90">
        <v>12</v>
      </c>
      <c r="C99" s="90" t="s">
        <v>1492</v>
      </c>
    </row>
    <row r="100" spans="1:3" x14ac:dyDescent="0.3">
      <c r="A100" s="90" t="s">
        <v>246</v>
      </c>
      <c r="B100" s="90">
        <v>11</v>
      </c>
      <c r="C100" s="90" t="s">
        <v>354</v>
      </c>
    </row>
    <row r="101" spans="1:3" x14ac:dyDescent="0.3">
      <c r="A101" s="90" t="s">
        <v>1478</v>
      </c>
      <c r="B101" s="90">
        <v>10</v>
      </c>
      <c r="C101" s="90" t="s">
        <v>353</v>
      </c>
    </row>
    <row r="102" spans="1:3" x14ac:dyDescent="0.3">
      <c r="A102" s="90" t="s">
        <v>119</v>
      </c>
      <c r="B102" s="90">
        <v>10</v>
      </c>
      <c r="C102" s="90" t="s">
        <v>353</v>
      </c>
    </row>
    <row r="103" spans="1:3" x14ac:dyDescent="0.3">
      <c r="A103" s="90" t="s">
        <v>248</v>
      </c>
      <c r="B103" s="90">
        <v>8</v>
      </c>
      <c r="C103" s="90" t="s">
        <v>1363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1393</v>
      </c>
      <c r="D1" t="s">
        <v>1406</v>
      </c>
      <c r="E1" t="s">
        <v>1407</v>
      </c>
      <c r="F1" t="s">
        <v>1407</v>
      </c>
      <c r="G1" t="s">
        <v>1407</v>
      </c>
      <c r="H1" t="s">
        <v>7</v>
      </c>
    </row>
    <row r="2" spans="1:8" x14ac:dyDescent="0.25">
      <c r="A2" t="s">
        <v>125</v>
      </c>
      <c r="C2" t="s">
        <v>877</v>
      </c>
      <c r="D2" t="s">
        <v>374</v>
      </c>
      <c r="E2" t="s">
        <v>423</v>
      </c>
      <c r="F2" t="s">
        <v>1408</v>
      </c>
      <c r="H2" t="s">
        <v>352</v>
      </c>
    </row>
    <row r="3" spans="1:8" x14ac:dyDescent="0.25">
      <c r="A3" t="s">
        <v>134</v>
      </c>
      <c r="C3" t="s">
        <v>1409</v>
      </c>
      <c r="D3" t="s">
        <v>1388</v>
      </c>
      <c r="E3" t="s">
        <v>425</v>
      </c>
      <c r="F3" t="s">
        <v>1410</v>
      </c>
      <c r="H3" t="s">
        <v>352</v>
      </c>
    </row>
    <row r="4" spans="1:8" x14ac:dyDescent="0.25">
      <c r="A4" t="s">
        <v>951</v>
      </c>
      <c r="H4" t="s">
        <v>1365</v>
      </c>
    </row>
    <row r="5" spans="1:8" x14ac:dyDescent="0.25">
      <c r="A5" t="s">
        <v>90</v>
      </c>
      <c r="B5" t="s">
        <v>734</v>
      </c>
      <c r="C5" t="s">
        <v>1409</v>
      </c>
      <c r="D5" t="s">
        <v>1388</v>
      </c>
      <c r="E5" t="s">
        <v>425</v>
      </c>
      <c r="F5" t="s">
        <v>1410</v>
      </c>
      <c r="H5" t="s">
        <v>354</v>
      </c>
    </row>
    <row r="6" spans="1:8" x14ac:dyDescent="0.25">
      <c r="A6" t="s">
        <v>71</v>
      </c>
      <c r="C6" t="s">
        <v>1409</v>
      </c>
      <c r="D6" t="s">
        <v>1388</v>
      </c>
      <c r="E6" t="s">
        <v>425</v>
      </c>
      <c r="F6" t="s">
        <v>1410</v>
      </c>
      <c r="H6" t="s">
        <v>736</v>
      </c>
    </row>
    <row r="7" spans="1:8" x14ac:dyDescent="0.25">
      <c r="A7" t="s">
        <v>400</v>
      </c>
      <c r="C7" t="s">
        <v>339</v>
      </c>
      <c r="E7" t="s">
        <v>338</v>
      </c>
      <c r="F7" t="s">
        <v>1411</v>
      </c>
      <c r="H7" t="s">
        <v>1365</v>
      </c>
    </row>
    <row r="8" spans="1:8" x14ac:dyDescent="0.25">
      <c r="A8" t="s">
        <v>433</v>
      </c>
      <c r="C8" t="s">
        <v>1412</v>
      </c>
      <c r="E8" t="s">
        <v>434</v>
      </c>
      <c r="F8" t="s">
        <v>1410</v>
      </c>
      <c r="H8" t="s">
        <v>353</v>
      </c>
    </row>
    <row r="9" spans="1:8" x14ac:dyDescent="0.25">
      <c r="A9" t="s">
        <v>95</v>
      </c>
      <c r="C9" t="s">
        <v>1413</v>
      </c>
      <c r="E9" t="s">
        <v>439</v>
      </c>
      <c r="F9" t="s">
        <v>1414</v>
      </c>
      <c r="H9" t="s">
        <v>352</v>
      </c>
    </row>
    <row r="10" spans="1:8" x14ac:dyDescent="0.25">
      <c r="A10" t="s">
        <v>1415</v>
      </c>
      <c r="C10" t="s">
        <v>1349</v>
      </c>
      <c r="D10" t="s">
        <v>1389</v>
      </c>
      <c r="E10" t="s">
        <v>441</v>
      </c>
      <c r="F10" t="s">
        <v>1416</v>
      </c>
      <c r="H10" t="s">
        <v>736</v>
      </c>
    </row>
    <row r="11" spans="1:8" x14ac:dyDescent="0.25">
      <c r="A11" t="s">
        <v>401</v>
      </c>
      <c r="D11" t="s">
        <v>1310</v>
      </c>
      <c r="E11" t="s">
        <v>744</v>
      </c>
      <c r="F11" t="s">
        <v>1417</v>
      </c>
      <c r="H11" t="s">
        <v>365</v>
      </c>
    </row>
    <row r="12" spans="1:8" x14ac:dyDescent="0.25">
      <c r="A12" t="s">
        <v>150</v>
      </c>
      <c r="C12" t="s">
        <v>881</v>
      </c>
      <c r="D12" t="s">
        <v>1307</v>
      </c>
      <c r="E12" t="s">
        <v>335</v>
      </c>
      <c r="F12" t="s">
        <v>1417</v>
      </c>
      <c r="H12" t="s">
        <v>352</v>
      </c>
    </row>
    <row r="13" spans="1:8" x14ac:dyDescent="0.25">
      <c r="A13" t="s">
        <v>974</v>
      </c>
      <c r="C13" t="s">
        <v>1418</v>
      </c>
      <c r="E13" t="s">
        <v>452</v>
      </c>
      <c r="F13" t="s">
        <v>1417</v>
      </c>
      <c r="H13" t="s">
        <v>736</v>
      </c>
    </row>
    <row r="14" spans="1:8" x14ac:dyDescent="0.25">
      <c r="A14" t="s">
        <v>333</v>
      </c>
      <c r="C14" t="s">
        <v>1390</v>
      </c>
      <c r="D14" t="s">
        <v>1390</v>
      </c>
      <c r="E14" t="s">
        <v>346</v>
      </c>
      <c r="F14" t="s">
        <v>1419</v>
      </c>
      <c r="H14" t="s">
        <v>1363</v>
      </c>
    </row>
    <row r="15" spans="1:8" x14ac:dyDescent="0.25">
      <c r="A15" t="s">
        <v>152</v>
      </c>
      <c r="C15" t="s">
        <v>1390</v>
      </c>
      <c r="D15" t="s">
        <v>1390</v>
      </c>
      <c r="E15" t="s">
        <v>346</v>
      </c>
      <c r="F15" t="s">
        <v>1419</v>
      </c>
      <c r="H15" t="s">
        <v>365</v>
      </c>
    </row>
    <row r="16" spans="1:8" x14ac:dyDescent="0.25">
      <c r="A16" t="s">
        <v>978</v>
      </c>
      <c r="B16" t="s">
        <v>373</v>
      </c>
      <c r="D16" t="s">
        <v>1368</v>
      </c>
      <c r="E16" t="s">
        <v>463</v>
      </c>
      <c r="F16" t="s">
        <v>1420</v>
      </c>
      <c r="H16" t="s">
        <v>1363</v>
      </c>
    </row>
    <row r="17" spans="1:8" x14ac:dyDescent="0.25">
      <c r="A17" t="s">
        <v>981</v>
      </c>
      <c r="C17" t="s">
        <v>1366</v>
      </c>
      <c r="D17" t="s">
        <v>1391</v>
      </c>
      <c r="E17" t="s">
        <v>385</v>
      </c>
      <c r="F17" t="s">
        <v>1420</v>
      </c>
      <c r="H17" t="s">
        <v>352</v>
      </c>
    </row>
    <row r="18" spans="1:8" x14ac:dyDescent="0.25">
      <c r="A18" t="s">
        <v>381</v>
      </c>
      <c r="D18" t="s">
        <v>1348</v>
      </c>
      <c r="E18" t="s">
        <v>388</v>
      </c>
      <c r="F18" t="s">
        <v>1417</v>
      </c>
      <c r="H18" t="s">
        <v>1364</v>
      </c>
    </row>
    <row r="19" spans="1:8" x14ac:dyDescent="0.25">
      <c r="A19" t="s">
        <v>1377</v>
      </c>
      <c r="C19" t="s">
        <v>1348</v>
      </c>
      <c r="E19" t="s">
        <v>1421</v>
      </c>
      <c r="F19" t="s">
        <v>1417</v>
      </c>
      <c r="H19" t="s">
        <v>1369</v>
      </c>
    </row>
    <row r="20" spans="1:8" x14ac:dyDescent="0.25">
      <c r="A20" t="s">
        <v>366</v>
      </c>
      <c r="C20" t="s">
        <v>372</v>
      </c>
      <c r="E20" t="s">
        <v>371</v>
      </c>
      <c r="F20" t="s">
        <v>1422</v>
      </c>
      <c r="H20" t="s">
        <v>1365</v>
      </c>
    </row>
    <row r="21" spans="1:8" x14ac:dyDescent="0.25">
      <c r="A21" t="s">
        <v>1375</v>
      </c>
      <c r="C21" t="s">
        <v>1373</v>
      </c>
      <c r="E21" s="26" t="s">
        <v>1423</v>
      </c>
      <c r="F21" t="s">
        <v>1416</v>
      </c>
      <c r="H21" t="s">
        <v>398</v>
      </c>
    </row>
    <row r="22" spans="1:8" x14ac:dyDescent="0.25">
      <c r="A22" t="s">
        <v>68</v>
      </c>
      <c r="C22" t="s">
        <v>1424</v>
      </c>
      <c r="D22" t="s">
        <v>1392</v>
      </c>
      <c r="E22" t="s">
        <v>337</v>
      </c>
      <c r="F22" t="s">
        <v>1425</v>
      </c>
      <c r="H22" t="s">
        <v>1364</v>
      </c>
    </row>
    <row r="23" spans="1:8" x14ac:dyDescent="0.25">
      <c r="A23" t="s">
        <v>1426</v>
      </c>
      <c r="C23" t="s">
        <v>1427</v>
      </c>
      <c r="E23" t="s">
        <v>1428</v>
      </c>
      <c r="F23" t="s">
        <v>1422</v>
      </c>
      <c r="H23" t="s">
        <v>1369</v>
      </c>
    </row>
    <row r="24" spans="1:8" x14ac:dyDescent="0.25">
      <c r="A24" t="s">
        <v>1378</v>
      </c>
      <c r="C24" t="s">
        <v>1429</v>
      </c>
      <c r="E24" t="s">
        <v>1430</v>
      </c>
      <c r="F24" t="s">
        <v>1431</v>
      </c>
      <c r="H24" t="s">
        <v>398</v>
      </c>
    </row>
    <row r="25" spans="1:8" x14ac:dyDescent="0.25">
      <c r="A25" t="s">
        <v>88</v>
      </c>
      <c r="C25" t="s">
        <v>891</v>
      </c>
      <c r="E25" t="s">
        <v>481</v>
      </c>
      <c r="F25" t="s">
        <v>1431</v>
      </c>
      <c r="H25" t="s">
        <v>353</v>
      </c>
    </row>
    <row r="26" spans="1:8" x14ac:dyDescent="0.25">
      <c r="A26" t="s">
        <v>991</v>
      </c>
      <c r="C26" t="s">
        <v>891</v>
      </c>
      <c r="E26" t="s">
        <v>481</v>
      </c>
      <c r="F26" t="s">
        <v>1431</v>
      </c>
      <c r="H26" t="s">
        <v>1364</v>
      </c>
    </row>
    <row r="27" spans="1:8" x14ac:dyDescent="0.25">
      <c r="A27" t="s">
        <v>120</v>
      </c>
      <c r="B27" t="s">
        <v>764</v>
      </c>
      <c r="C27" t="s">
        <v>1432</v>
      </c>
      <c r="D27" t="s">
        <v>1361</v>
      </c>
      <c r="E27" t="s">
        <v>485</v>
      </c>
      <c r="F27" t="s">
        <v>1417</v>
      </c>
      <c r="H27" t="s">
        <v>354</v>
      </c>
    </row>
    <row r="28" spans="1:8" x14ac:dyDescent="0.25">
      <c r="A28" t="s">
        <v>12</v>
      </c>
      <c r="C28" t="s">
        <v>1394</v>
      </c>
      <c r="D28" t="s">
        <v>1394</v>
      </c>
      <c r="E28" t="s">
        <v>493</v>
      </c>
      <c r="F28" t="s">
        <v>1417</v>
      </c>
      <c r="H28" t="s">
        <v>735</v>
      </c>
    </row>
    <row r="29" spans="1:8" x14ac:dyDescent="0.25">
      <c r="A29" t="s">
        <v>175</v>
      </c>
      <c r="D29" t="s">
        <v>1395</v>
      </c>
      <c r="E29" t="s">
        <v>500</v>
      </c>
      <c r="F29" t="s">
        <v>1433</v>
      </c>
      <c r="H29" t="s">
        <v>354</v>
      </c>
    </row>
    <row r="30" spans="1:8" x14ac:dyDescent="0.25">
      <c r="A30" t="s">
        <v>55</v>
      </c>
      <c r="C30" t="s">
        <v>1434</v>
      </c>
      <c r="D30" t="s">
        <v>1396</v>
      </c>
      <c r="E30" t="s">
        <v>503</v>
      </c>
      <c r="F30" t="s">
        <v>1417</v>
      </c>
      <c r="H30" t="s">
        <v>735</v>
      </c>
    </row>
    <row r="31" spans="1:8" x14ac:dyDescent="0.25">
      <c r="A31" t="s">
        <v>1435</v>
      </c>
      <c r="C31" t="s">
        <v>895</v>
      </c>
      <c r="E31" t="s">
        <v>405</v>
      </c>
      <c r="F31" t="s">
        <v>1436</v>
      </c>
      <c r="H31" t="s">
        <v>1363</v>
      </c>
    </row>
    <row r="32" spans="1:8" x14ac:dyDescent="0.25">
      <c r="A32" t="s">
        <v>111</v>
      </c>
      <c r="C32" t="s">
        <v>895</v>
      </c>
      <c r="E32" t="s">
        <v>405</v>
      </c>
      <c r="F32" t="s">
        <v>1436</v>
      </c>
      <c r="H32" t="s">
        <v>736</v>
      </c>
    </row>
    <row r="33" spans="1:8" x14ac:dyDescent="0.25">
      <c r="A33" t="s">
        <v>1367</v>
      </c>
      <c r="C33" t="s">
        <v>1359</v>
      </c>
      <c r="E33" s="26" t="s">
        <v>1437</v>
      </c>
      <c r="F33" t="s">
        <v>1438</v>
      </c>
      <c r="H33" t="s">
        <v>398</v>
      </c>
    </row>
    <row r="34" spans="1:8" x14ac:dyDescent="0.25">
      <c r="A34" t="s">
        <v>25</v>
      </c>
      <c r="B34" t="s">
        <v>774</v>
      </c>
      <c r="C34" t="s">
        <v>1439</v>
      </c>
      <c r="D34" t="s">
        <v>1397</v>
      </c>
      <c r="E34" t="s">
        <v>509</v>
      </c>
      <c r="F34" t="s">
        <v>1414</v>
      </c>
      <c r="H34" t="s">
        <v>735</v>
      </c>
    </row>
    <row r="35" spans="1:8" x14ac:dyDescent="0.25">
      <c r="A35" t="s">
        <v>1362</v>
      </c>
      <c r="C35" t="s">
        <v>1347</v>
      </c>
      <c r="E35" t="s">
        <v>1358</v>
      </c>
      <c r="F35" t="s">
        <v>1417</v>
      </c>
      <c r="H35" t="s">
        <v>1369</v>
      </c>
    </row>
    <row r="36" spans="1:8" x14ac:dyDescent="0.25">
      <c r="A36" t="s">
        <v>1440</v>
      </c>
      <c r="C36" t="s">
        <v>1347</v>
      </c>
      <c r="E36" t="s">
        <v>775</v>
      </c>
      <c r="F36" t="s">
        <v>1417</v>
      </c>
      <c r="H36" t="s">
        <v>1364</v>
      </c>
    </row>
    <row r="37" spans="1:8" x14ac:dyDescent="0.25">
      <c r="A37" t="s">
        <v>332</v>
      </c>
      <c r="C37" t="s">
        <v>350</v>
      </c>
      <c r="E37" t="s">
        <v>349</v>
      </c>
      <c r="F37" t="s">
        <v>1417</v>
      </c>
      <c r="H37" t="s">
        <v>1364</v>
      </c>
    </row>
    <row r="38" spans="1:8" x14ac:dyDescent="0.25">
      <c r="A38" t="s">
        <v>69</v>
      </c>
      <c r="C38" t="s">
        <v>386</v>
      </c>
      <c r="E38" t="s">
        <v>518</v>
      </c>
      <c r="F38" t="s">
        <v>1425</v>
      </c>
      <c r="H38" t="s">
        <v>354</v>
      </c>
    </row>
    <row r="39" spans="1:8" x14ac:dyDescent="0.25">
      <c r="A39" t="s">
        <v>1441</v>
      </c>
      <c r="C39" t="s">
        <v>1442</v>
      </c>
      <c r="E39" t="s">
        <v>780</v>
      </c>
      <c r="F39" t="s">
        <v>1410</v>
      </c>
      <c r="H39" t="s">
        <v>353</v>
      </c>
    </row>
    <row r="40" spans="1:8" x14ac:dyDescent="0.25">
      <c r="A40" t="s">
        <v>1443</v>
      </c>
      <c r="C40" t="s">
        <v>898</v>
      </c>
      <c r="E40" t="s">
        <v>521</v>
      </c>
      <c r="F40" t="s">
        <v>1414</v>
      </c>
      <c r="H40" t="s">
        <v>1365</v>
      </c>
    </row>
    <row r="41" spans="1:8" x14ac:dyDescent="0.25">
      <c r="A41" t="s">
        <v>76</v>
      </c>
      <c r="C41" t="s">
        <v>899</v>
      </c>
      <c r="E41" t="s">
        <v>524</v>
      </c>
      <c r="F41" t="s">
        <v>1433</v>
      </c>
      <c r="H41" t="s">
        <v>352</v>
      </c>
    </row>
    <row r="42" spans="1:8" x14ac:dyDescent="0.25">
      <c r="A42" t="s">
        <v>1444</v>
      </c>
      <c r="C42" t="s">
        <v>902</v>
      </c>
      <c r="E42" t="s">
        <v>530</v>
      </c>
      <c r="F42" t="s">
        <v>1416</v>
      </c>
      <c r="H42" t="s">
        <v>1364</v>
      </c>
    </row>
    <row r="43" spans="1:8" x14ac:dyDescent="0.25">
      <c r="A43" t="s">
        <v>10</v>
      </c>
      <c r="C43" t="s">
        <v>369</v>
      </c>
      <c r="E43" t="s">
        <v>538</v>
      </c>
      <c r="F43" t="s">
        <v>1414</v>
      </c>
      <c r="H43" t="s">
        <v>736</v>
      </c>
    </row>
    <row r="44" spans="1:8" x14ac:dyDescent="0.25">
      <c r="A44" t="s">
        <v>1019</v>
      </c>
      <c r="C44" t="s">
        <v>1357</v>
      </c>
      <c r="E44" t="s">
        <v>544</v>
      </c>
      <c r="F44" t="s">
        <v>1425</v>
      </c>
      <c r="H44" t="s">
        <v>352</v>
      </c>
    </row>
    <row r="45" spans="1:8" x14ac:dyDescent="0.25">
      <c r="A45" t="s">
        <v>107</v>
      </c>
      <c r="B45" t="s">
        <v>792</v>
      </c>
      <c r="C45" t="s">
        <v>345</v>
      </c>
      <c r="D45" t="s">
        <v>1445</v>
      </c>
      <c r="E45" t="s">
        <v>550</v>
      </c>
      <c r="F45" t="s">
        <v>1446</v>
      </c>
      <c r="H45" t="s">
        <v>735</v>
      </c>
    </row>
    <row r="46" spans="1:8" x14ac:dyDescent="0.25">
      <c r="A46" t="s">
        <v>106</v>
      </c>
      <c r="C46" t="s">
        <v>345</v>
      </c>
      <c r="D46" t="s">
        <v>1445</v>
      </c>
      <c r="E46" t="s">
        <v>550</v>
      </c>
      <c r="F46" t="s">
        <v>1446</v>
      </c>
      <c r="H46" t="s">
        <v>353</v>
      </c>
    </row>
    <row r="47" spans="1:8" x14ac:dyDescent="0.25">
      <c r="A47" t="s">
        <v>376</v>
      </c>
      <c r="C47" t="s">
        <v>906</v>
      </c>
      <c r="E47" t="s">
        <v>408</v>
      </c>
      <c r="F47" t="s">
        <v>1420</v>
      </c>
      <c r="H47" t="s">
        <v>1363</v>
      </c>
    </row>
    <row r="48" spans="1:8" x14ac:dyDescent="0.25">
      <c r="A48" t="s">
        <v>123</v>
      </c>
      <c r="C48" t="s">
        <v>906</v>
      </c>
      <c r="E48" t="s">
        <v>408</v>
      </c>
      <c r="F48" t="s">
        <v>1420</v>
      </c>
      <c r="H48" t="s">
        <v>352</v>
      </c>
    </row>
    <row r="49" spans="1:8" x14ac:dyDescent="0.25">
      <c r="A49" t="s">
        <v>110</v>
      </c>
      <c r="C49" t="s">
        <v>908</v>
      </c>
      <c r="E49" t="s">
        <v>557</v>
      </c>
      <c r="F49" t="s">
        <v>1422</v>
      </c>
      <c r="H49" t="s">
        <v>352</v>
      </c>
    </row>
    <row r="50" spans="1:8" x14ac:dyDescent="0.25">
      <c r="A50" t="s">
        <v>112</v>
      </c>
      <c r="C50" t="s">
        <v>1447</v>
      </c>
      <c r="E50" t="s">
        <v>375</v>
      </c>
      <c r="F50" t="s">
        <v>1422</v>
      </c>
      <c r="H50" t="s">
        <v>352</v>
      </c>
    </row>
    <row r="51" spans="1:8" x14ac:dyDescent="0.25">
      <c r="A51" t="s">
        <v>198</v>
      </c>
      <c r="C51" t="s">
        <v>1448</v>
      </c>
      <c r="D51" t="s">
        <v>1384</v>
      </c>
      <c r="E51" t="s">
        <v>384</v>
      </c>
      <c r="F51" t="s">
        <v>1417</v>
      </c>
      <c r="H51" t="s">
        <v>352</v>
      </c>
    </row>
    <row r="52" spans="1:8" x14ac:dyDescent="0.25">
      <c r="A52" t="s">
        <v>67</v>
      </c>
      <c r="C52" t="s">
        <v>1320</v>
      </c>
      <c r="E52" t="s">
        <v>1449</v>
      </c>
      <c r="F52" t="s">
        <v>1410</v>
      </c>
      <c r="H52" t="s">
        <v>1365</v>
      </c>
    </row>
    <row r="53" spans="1:8" x14ac:dyDescent="0.25">
      <c r="A53" t="s">
        <v>13</v>
      </c>
      <c r="C53" t="s">
        <v>1320</v>
      </c>
      <c r="D53" t="s">
        <v>1320</v>
      </c>
      <c r="E53" t="s">
        <v>1449</v>
      </c>
      <c r="F53" t="s">
        <v>1410</v>
      </c>
      <c r="H53" t="s">
        <v>354</v>
      </c>
    </row>
    <row r="54" spans="1:8" x14ac:dyDescent="0.25">
      <c r="A54" t="s">
        <v>364</v>
      </c>
      <c r="C54" t="s">
        <v>1450</v>
      </c>
      <c r="E54" t="s">
        <v>805</v>
      </c>
      <c r="F54" t="s">
        <v>1411</v>
      </c>
      <c r="H54" t="s">
        <v>1364</v>
      </c>
    </row>
    <row r="55" spans="1:8" x14ac:dyDescent="0.25">
      <c r="A55" t="s">
        <v>205</v>
      </c>
      <c r="C55" t="s">
        <v>1334</v>
      </c>
      <c r="E55" t="s">
        <v>570</v>
      </c>
      <c r="F55" t="s">
        <v>1419</v>
      </c>
      <c r="H55" t="s">
        <v>1365</v>
      </c>
    </row>
    <row r="56" spans="1:8" x14ac:dyDescent="0.25">
      <c r="A56" t="s">
        <v>251</v>
      </c>
      <c r="C56" t="s">
        <v>1451</v>
      </c>
      <c r="D56" t="s">
        <v>1398</v>
      </c>
      <c r="E56" t="s">
        <v>575</v>
      </c>
      <c r="F56" t="s">
        <v>1414</v>
      </c>
      <c r="H56" t="s">
        <v>354</v>
      </c>
    </row>
    <row r="57" spans="1:8" x14ac:dyDescent="0.25">
      <c r="A57" t="s">
        <v>363</v>
      </c>
      <c r="C57" t="s">
        <v>357</v>
      </c>
      <c r="E57" t="s">
        <v>356</v>
      </c>
      <c r="F57" t="s">
        <v>1431</v>
      </c>
      <c r="H57" t="s">
        <v>353</v>
      </c>
    </row>
    <row r="58" spans="1:8" x14ac:dyDescent="0.25">
      <c r="A58" t="s">
        <v>1044</v>
      </c>
      <c r="C58" t="s">
        <v>914</v>
      </c>
      <c r="E58" t="s">
        <v>583</v>
      </c>
      <c r="F58" t="s">
        <v>1452</v>
      </c>
      <c r="H58" t="s">
        <v>365</v>
      </c>
    </row>
    <row r="59" spans="1:8" x14ac:dyDescent="0.25">
      <c r="A59" t="s">
        <v>21</v>
      </c>
      <c r="D59" t="s">
        <v>1399</v>
      </c>
      <c r="E59" t="s">
        <v>591</v>
      </c>
      <c r="F59" t="s">
        <v>1425</v>
      </c>
      <c r="H59" t="s">
        <v>735</v>
      </c>
    </row>
    <row r="60" spans="1:8" x14ac:dyDescent="0.25">
      <c r="A60" t="s">
        <v>593</v>
      </c>
      <c r="D60" t="s">
        <v>1371</v>
      </c>
      <c r="E60" t="s">
        <v>594</v>
      </c>
      <c r="F60" t="s">
        <v>1417</v>
      </c>
      <c r="H60" t="s">
        <v>1363</v>
      </c>
    </row>
    <row r="61" spans="1:8" x14ac:dyDescent="0.25">
      <c r="A61" t="s">
        <v>219</v>
      </c>
      <c r="C61" t="s">
        <v>917</v>
      </c>
      <c r="E61" t="s">
        <v>601</v>
      </c>
      <c r="F61" t="s">
        <v>1420</v>
      </c>
      <c r="H61" t="s">
        <v>353</v>
      </c>
    </row>
    <row r="62" spans="1:8" x14ac:dyDescent="0.25">
      <c r="A62" t="s">
        <v>31</v>
      </c>
      <c r="C62" t="s">
        <v>919</v>
      </c>
      <c r="D62" t="s">
        <v>919</v>
      </c>
      <c r="E62" t="s">
        <v>604</v>
      </c>
      <c r="F62" t="s">
        <v>1410</v>
      </c>
      <c r="H62" t="s">
        <v>354</v>
      </c>
    </row>
    <row r="63" spans="1:8" x14ac:dyDescent="0.25">
      <c r="A63" t="s">
        <v>34</v>
      </c>
      <c r="C63" t="s">
        <v>919</v>
      </c>
      <c r="D63" t="s">
        <v>919</v>
      </c>
      <c r="E63" t="s">
        <v>604</v>
      </c>
      <c r="F63" t="s">
        <v>1410</v>
      </c>
      <c r="H63" t="s">
        <v>352</v>
      </c>
    </row>
    <row r="64" spans="1:8" x14ac:dyDescent="0.25">
      <c r="A64" t="s">
        <v>103</v>
      </c>
      <c r="C64" t="s">
        <v>1453</v>
      </c>
      <c r="D64" t="s">
        <v>1400</v>
      </c>
      <c r="E64" t="s">
        <v>606</v>
      </c>
      <c r="F64" t="s">
        <v>1416</v>
      </c>
      <c r="H64" t="s">
        <v>354</v>
      </c>
    </row>
    <row r="65" spans="1:8" x14ac:dyDescent="0.25">
      <c r="A65" t="s">
        <v>1454</v>
      </c>
      <c r="C65" t="s">
        <v>1383</v>
      </c>
      <c r="E65" s="26" t="s">
        <v>1455</v>
      </c>
      <c r="F65" t="s">
        <v>1422</v>
      </c>
      <c r="H65" t="s">
        <v>398</v>
      </c>
    </row>
    <row r="66" spans="1:8" x14ac:dyDescent="0.25">
      <c r="A66" t="s">
        <v>1056</v>
      </c>
      <c r="C66" t="s">
        <v>1456</v>
      </c>
      <c r="D66" t="s">
        <v>920</v>
      </c>
      <c r="E66" t="s">
        <v>823</v>
      </c>
      <c r="F66" t="s">
        <v>1457</v>
      </c>
      <c r="H66" t="s">
        <v>1363</v>
      </c>
    </row>
    <row r="67" spans="1:8" x14ac:dyDescent="0.25">
      <c r="A67" t="s">
        <v>1060</v>
      </c>
      <c r="C67" t="s">
        <v>1458</v>
      </c>
      <c r="E67" t="s">
        <v>617</v>
      </c>
      <c r="F67" t="s">
        <v>1425</v>
      </c>
      <c r="H67" t="s">
        <v>365</v>
      </c>
    </row>
    <row r="68" spans="1:8" x14ac:dyDescent="0.25">
      <c r="A68" t="s">
        <v>616</v>
      </c>
      <c r="C68" t="s">
        <v>1458</v>
      </c>
      <c r="E68" t="s">
        <v>617</v>
      </c>
      <c r="F68" t="s">
        <v>1425</v>
      </c>
      <c r="H68" t="s">
        <v>736</v>
      </c>
    </row>
    <row r="69" spans="1:8" x14ac:dyDescent="0.25">
      <c r="A69" t="s">
        <v>77</v>
      </c>
      <c r="C69" t="s">
        <v>1459</v>
      </c>
      <c r="E69" t="s">
        <v>621</v>
      </c>
      <c r="F69" t="s">
        <v>1460</v>
      </c>
      <c r="H69" t="s">
        <v>353</v>
      </c>
    </row>
    <row r="70" spans="1:8" x14ac:dyDescent="0.25">
      <c r="A70" t="s">
        <v>11</v>
      </c>
      <c r="D70" t="s">
        <v>1309</v>
      </c>
      <c r="E70" t="s">
        <v>638</v>
      </c>
      <c r="F70" t="s">
        <v>1425</v>
      </c>
      <c r="H70" t="s">
        <v>352</v>
      </c>
    </row>
    <row r="71" spans="1:8" x14ac:dyDescent="0.25">
      <c r="A71" t="s">
        <v>1461</v>
      </c>
      <c r="C71" t="s">
        <v>1462</v>
      </c>
      <c r="E71" t="s">
        <v>1463</v>
      </c>
      <c r="F71" t="s">
        <v>1414</v>
      </c>
      <c r="H71" t="s">
        <v>1369</v>
      </c>
    </row>
    <row r="72" spans="1:8" x14ac:dyDescent="0.25">
      <c r="A72" t="s">
        <v>74</v>
      </c>
      <c r="C72" t="s">
        <v>1317</v>
      </c>
      <c r="D72" t="s">
        <v>922</v>
      </c>
      <c r="E72" t="s">
        <v>640</v>
      </c>
      <c r="F72" t="s">
        <v>1410</v>
      </c>
      <c r="H72" t="s">
        <v>354</v>
      </c>
    </row>
    <row r="73" spans="1:8" x14ac:dyDescent="0.25">
      <c r="A73" t="s">
        <v>1376</v>
      </c>
      <c r="C73" t="s">
        <v>1374</v>
      </c>
      <c r="E73" t="s">
        <v>1464</v>
      </c>
      <c r="F73" t="s">
        <v>1410</v>
      </c>
      <c r="H73" t="s">
        <v>1363</v>
      </c>
    </row>
    <row r="74" spans="1:8" x14ac:dyDescent="0.25">
      <c r="A74" t="s">
        <v>1465</v>
      </c>
      <c r="C74" t="s">
        <v>1466</v>
      </c>
      <c r="E74" t="s">
        <v>1467</v>
      </c>
      <c r="F74" t="s">
        <v>1417</v>
      </c>
      <c r="H74" t="s">
        <v>1369</v>
      </c>
    </row>
    <row r="75" spans="1:8" x14ac:dyDescent="0.25">
      <c r="A75" t="s">
        <v>377</v>
      </c>
      <c r="C75" t="s">
        <v>1372</v>
      </c>
      <c r="E75" t="s">
        <v>389</v>
      </c>
      <c r="F75" t="s">
        <v>1411</v>
      </c>
      <c r="H75" t="s">
        <v>1365</v>
      </c>
    </row>
    <row r="76" spans="1:8" x14ac:dyDescent="0.25">
      <c r="A76" t="s">
        <v>1073</v>
      </c>
      <c r="D76" t="s">
        <v>1401</v>
      </c>
      <c r="E76" t="s">
        <v>834</v>
      </c>
      <c r="F76" t="s">
        <v>1420</v>
      </c>
      <c r="H76" t="s">
        <v>365</v>
      </c>
    </row>
    <row r="77" spans="1:8" x14ac:dyDescent="0.25">
      <c r="A77" t="s">
        <v>1379</v>
      </c>
      <c r="C77" t="s">
        <v>1381</v>
      </c>
      <c r="E77" t="s">
        <v>1468</v>
      </c>
      <c r="F77" t="s">
        <v>1417</v>
      </c>
      <c r="H77" t="s">
        <v>736</v>
      </c>
    </row>
    <row r="78" spans="1:8" x14ac:dyDescent="0.25">
      <c r="A78" t="s">
        <v>118</v>
      </c>
      <c r="D78" t="s">
        <v>893</v>
      </c>
      <c r="E78" t="s">
        <v>650</v>
      </c>
      <c r="F78" t="s">
        <v>1410</v>
      </c>
      <c r="H78" t="s">
        <v>352</v>
      </c>
    </row>
    <row r="79" spans="1:8" x14ac:dyDescent="0.25">
      <c r="A79" t="s">
        <v>81</v>
      </c>
      <c r="C79" t="s">
        <v>925</v>
      </c>
      <c r="D79" t="s">
        <v>1402</v>
      </c>
      <c r="E79" t="s">
        <v>358</v>
      </c>
      <c r="F79" t="s">
        <v>1422</v>
      </c>
      <c r="H79" t="s">
        <v>735</v>
      </c>
    </row>
    <row r="80" spans="1:8" x14ac:dyDescent="0.25">
      <c r="A80" t="s">
        <v>82</v>
      </c>
      <c r="B80" t="s">
        <v>359</v>
      </c>
      <c r="C80" t="s">
        <v>925</v>
      </c>
      <c r="D80" t="s">
        <v>1402</v>
      </c>
      <c r="E80" t="s">
        <v>358</v>
      </c>
      <c r="F80" t="s">
        <v>1422</v>
      </c>
      <c r="H80" t="s">
        <v>352</v>
      </c>
    </row>
    <row r="81" spans="1:8" x14ac:dyDescent="0.25">
      <c r="A81" t="s">
        <v>653</v>
      </c>
      <c r="C81" t="s">
        <v>1469</v>
      </c>
      <c r="D81" t="s">
        <v>1403</v>
      </c>
      <c r="E81" t="s">
        <v>654</v>
      </c>
      <c r="F81" t="s">
        <v>1446</v>
      </c>
      <c r="H81" t="s">
        <v>353</v>
      </c>
    </row>
    <row r="82" spans="1:8" x14ac:dyDescent="0.25">
      <c r="A82" t="s">
        <v>414</v>
      </c>
      <c r="D82" t="s">
        <v>1360</v>
      </c>
      <c r="E82" t="s">
        <v>842</v>
      </c>
      <c r="F82" t="s">
        <v>1470</v>
      </c>
      <c r="H82" t="s">
        <v>365</v>
      </c>
    </row>
    <row r="83" spans="1:8" x14ac:dyDescent="0.25">
      <c r="A83" t="s">
        <v>109</v>
      </c>
      <c r="C83" t="s">
        <v>927</v>
      </c>
      <c r="E83" t="s">
        <v>657</v>
      </c>
      <c r="F83" t="s">
        <v>1410</v>
      </c>
      <c r="H83" t="s">
        <v>1364</v>
      </c>
    </row>
    <row r="84" spans="1:8" x14ac:dyDescent="0.25">
      <c r="A84" t="s">
        <v>415</v>
      </c>
      <c r="C84" t="s">
        <v>927</v>
      </c>
      <c r="E84" t="s">
        <v>657</v>
      </c>
      <c r="F84" t="s">
        <v>1410</v>
      </c>
      <c r="H84" t="s">
        <v>352</v>
      </c>
    </row>
    <row r="85" spans="1:8" x14ac:dyDescent="0.25">
      <c r="A85" t="s">
        <v>100</v>
      </c>
      <c r="C85" t="s">
        <v>1471</v>
      </c>
      <c r="E85" t="s">
        <v>659</v>
      </c>
      <c r="F85" t="s">
        <v>660</v>
      </c>
      <c r="G85" t="s">
        <v>1417</v>
      </c>
      <c r="H85" t="s">
        <v>735</v>
      </c>
    </row>
    <row r="86" spans="1:8" x14ac:dyDescent="0.25">
      <c r="A86" t="s">
        <v>662</v>
      </c>
      <c r="C86" t="s">
        <v>1472</v>
      </c>
      <c r="D86" t="s">
        <v>1300</v>
      </c>
      <c r="E86" t="s">
        <v>382</v>
      </c>
      <c r="F86" t="s">
        <v>1425</v>
      </c>
      <c r="H86" t="s">
        <v>736</v>
      </c>
    </row>
    <row r="87" spans="1:8" x14ac:dyDescent="0.25">
      <c r="A87" t="s">
        <v>1385</v>
      </c>
      <c r="C87" t="s">
        <v>1382</v>
      </c>
      <c r="E87" t="s">
        <v>1473</v>
      </c>
      <c r="F87" t="s">
        <v>790</v>
      </c>
      <c r="G87" t="s">
        <v>1446</v>
      </c>
      <c r="H87" t="s">
        <v>1365</v>
      </c>
    </row>
    <row r="88" spans="1:8" x14ac:dyDescent="0.25">
      <c r="A88" t="s">
        <v>343</v>
      </c>
      <c r="D88" t="s">
        <v>1333</v>
      </c>
      <c r="E88" t="s">
        <v>340</v>
      </c>
      <c r="F88" t="s">
        <v>1438</v>
      </c>
      <c r="H88" t="s">
        <v>1364</v>
      </c>
    </row>
    <row r="89" spans="1:8" x14ac:dyDescent="0.25">
      <c r="A89" t="s">
        <v>238</v>
      </c>
      <c r="C89" t="s">
        <v>928</v>
      </c>
      <c r="E89" t="s">
        <v>671</v>
      </c>
      <c r="F89" t="s">
        <v>1474</v>
      </c>
      <c r="H89" t="s">
        <v>354</v>
      </c>
    </row>
    <row r="90" spans="1:8" x14ac:dyDescent="0.25">
      <c r="A90" t="s">
        <v>347</v>
      </c>
      <c r="C90" t="s">
        <v>1319</v>
      </c>
      <c r="E90" t="s">
        <v>853</v>
      </c>
      <c r="F90" t="s">
        <v>1410</v>
      </c>
      <c r="H90" t="s">
        <v>1365</v>
      </c>
    </row>
    <row r="91" spans="1:8" x14ac:dyDescent="0.25">
      <c r="A91" t="s">
        <v>361</v>
      </c>
      <c r="C91" t="s">
        <v>1323</v>
      </c>
      <c r="E91" t="s">
        <v>856</v>
      </c>
      <c r="F91" t="s">
        <v>1416</v>
      </c>
      <c r="H91" t="s">
        <v>1363</v>
      </c>
    </row>
    <row r="92" spans="1:8" x14ac:dyDescent="0.25">
      <c r="A92" t="s">
        <v>683</v>
      </c>
      <c r="C92" t="s">
        <v>1475</v>
      </c>
      <c r="E92" t="s">
        <v>684</v>
      </c>
      <c r="F92" t="s">
        <v>1438</v>
      </c>
      <c r="H92" t="s">
        <v>353</v>
      </c>
    </row>
    <row r="93" spans="1:8" x14ac:dyDescent="0.25">
      <c r="A93" t="s">
        <v>116</v>
      </c>
      <c r="B93" t="s">
        <v>862</v>
      </c>
      <c r="C93" t="s">
        <v>1476</v>
      </c>
      <c r="D93" t="s">
        <v>862</v>
      </c>
      <c r="E93" t="s">
        <v>686</v>
      </c>
      <c r="F93" t="s">
        <v>1446</v>
      </c>
      <c r="H93" t="s">
        <v>353</v>
      </c>
    </row>
    <row r="94" spans="1:8" x14ac:dyDescent="0.25">
      <c r="A94" t="s">
        <v>379</v>
      </c>
      <c r="C94" t="s">
        <v>929</v>
      </c>
      <c r="E94" t="s">
        <v>864</v>
      </c>
      <c r="F94" t="s">
        <v>1477</v>
      </c>
      <c r="H94" t="s">
        <v>1363</v>
      </c>
    </row>
    <row r="95" spans="1:8" x14ac:dyDescent="0.25">
      <c r="A95" t="s">
        <v>703</v>
      </c>
      <c r="B95" t="s">
        <v>867</v>
      </c>
      <c r="C95" t="s">
        <v>934</v>
      </c>
      <c r="E95" t="s">
        <v>704</v>
      </c>
      <c r="F95" t="s">
        <v>1422</v>
      </c>
      <c r="H95" t="s">
        <v>735</v>
      </c>
    </row>
    <row r="96" spans="1:8" x14ac:dyDescent="0.25">
      <c r="A96" t="s">
        <v>367</v>
      </c>
      <c r="C96" t="s">
        <v>934</v>
      </c>
      <c r="E96" t="s">
        <v>704</v>
      </c>
      <c r="F96" t="s">
        <v>1422</v>
      </c>
      <c r="H96" t="s">
        <v>353</v>
      </c>
    </row>
    <row r="97" spans="1:8" x14ac:dyDescent="0.25">
      <c r="A97" t="s">
        <v>80</v>
      </c>
      <c r="C97" t="s">
        <v>934</v>
      </c>
      <c r="E97" t="s">
        <v>704</v>
      </c>
      <c r="F97" t="s">
        <v>1422</v>
      </c>
      <c r="H97" t="s">
        <v>1365</v>
      </c>
    </row>
    <row r="98" spans="1:8" x14ac:dyDescent="0.25">
      <c r="A98" t="s">
        <v>115</v>
      </c>
      <c r="D98" t="s">
        <v>1338</v>
      </c>
      <c r="E98" t="s">
        <v>706</v>
      </c>
      <c r="F98" t="s">
        <v>1414</v>
      </c>
      <c r="H98" t="s">
        <v>354</v>
      </c>
    </row>
    <row r="99" spans="1:8" x14ac:dyDescent="0.25">
      <c r="A99" t="s">
        <v>246</v>
      </c>
      <c r="C99" t="s">
        <v>1337</v>
      </c>
      <c r="E99" t="s">
        <v>716</v>
      </c>
      <c r="F99" t="s">
        <v>1420</v>
      </c>
      <c r="H99" t="s">
        <v>352</v>
      </c>
    </row>
    <row r="100" spans="1:8" x14ac:dyDescent="0.25">
      <c r="A100" t="s">
        <v>1478</v>
      </c>
      <c r="B100" t="s">
        <v>871</v>
      </c>
      <c r="C100" t="s">
        <v>871</v>
      </c>
      <c r="D100" t="s">
        <v>942</v>
      </c>
      <c r="E100" t="s">
        <v>718</v>
      </c>
      <c r="F100" t="s">
        <v>1479</v>
      </c>
      <c r="H100" t="s">
        <v>352</v>
      </c>
    </row>
    <row r="101" spans="1:8" x14ac:dyDescent="0.25">
      <c r="A101" t="s">
        <v>119</v>
      </c>
      <c r="C101" t="s">
        <v>1480</v>
      </c>
      <c r="D101" t="s">
        <v>1404</v>
      </c>
      <c r="E101" t="s">
        <v>723</v>
      </c>
      <c r="F101" t="s">
        <v>1417</v>
      </c>
      <c r="H101" t="s">
        <v>352</v>
      </c>
    </row>
    <row r="102" spans="1:8" x14ac:dyDescent="0.25">
      <c r="A102" t="s">
        <v>248</v>
      </c>
      <c r="C102" t="s">
        <v>1481</v>
      </c>
      <c r="D102" t="s">
        <v>1405</v>
      </c>
      <c r="E102" t="s">
        <v>725</v>
      </c>
      <c r="F102" t="s">
        <v>1414</v>
      </c>
      <c r="H102" t="s">
        <v>1363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2025-06-05T23:00:59Z</cp:lastPrinted>
  <dcterms:created xsi:type="dcterms:W3CDTF">2016-10-17T00:34:09Z</dcterms:created>
  <dcterms:modified xsi:type="dcterms:W3CDTF">2025-06-05T23:01:55Z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